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. 2025 Inf.Financ.Trimestral (SIRET)\"/>
    </mc:Choice>
  </mc:AlternateContent>
  <bookViews>
    <workbookView xWindow="11430" yWindow="0" windowWidth="11715" windowHeight="12330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31" i="4" l="1"/>
  <c r="G31" i="4" s="1"/>
  <c r="F67" i="4" l="1"/>
  <c r="E67" i="4"/>
  <c r="C67" i="4"/>
  <c r="B67" i="4"/>
  <c r="D65" i="4"/>
  <c r="G65" i="4" s="1"/>
  <c r="D61" i="4"/>
  <c r="G61" i="4" s="1"/>
  <c r="D63" i="4"/>
  <c r="G63" i="4" s="1"/>
  <c r="D59" i="4"/>
  <c r="G59" i="4" s="1"/>
  <c r="D57" i="4"/>
  <c r="G57" i="4" s="1"/>
  <c r="D55" i="4"/>
  <c r="G55" i="4" s="1"/>
  <c r="D53" i="4"/>
  <c r="G53" i="4" s="1"/>
  <c r="D51" i="4"/>
  <c r="G51" i="4" s="1"/>
  <c r="G67" i="4" s="1"/>
  <c r="F44" i="4"/>
  <c r="E44" i="4"/>
  <c r="D42" i="4"/>
  <c r="G42" i="4" s="1"/>
  <c r="D41" i="4"/>
  <c r="G41" i="4" s="1"/>
  <c r="D40" i="4"/>
  <c r="G40" i="4" s="1"/>
  <c r="D39" i="4"/>
  <c r="G39" i="4" s="1"/>
  <c r="C44" i="4"/>
  <c r="B44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32" i="4"/>
  <c r="E32" i="4"/>
  <c r="C32" i="4"/>
  <c r="B32" i="4"/>
  <c r="D67" i="4" l="1"/>
  <c r="G44" i="4"/>
  <c r="D44" i="4"/>
  <c r="G32" i="4"/>
  <c r="D32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G52" i="6" s="1"/>
  <c r="D42" i="6"/>
  <c r="G42" i="6" s="1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<sst xmlns="http://schemas.openxmlformats.org/spreadsheetml/2006/main" count="235" uniqueCount="177">
  <si>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</si>
  <si>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</si>
  <si>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</si>
  <si>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</si>
  <si>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</si>
  <si>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</si>
  <si>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</si>
  <si>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</si>
  <si>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</si>
  <si>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</si>
  <si>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</si>
  <si>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</si>
  <si>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</si>
  <si>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</si>
  <si>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</si>
  <si>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</si>
  <si>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</si>
  <si>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</si>
  <si>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</si>
  <si>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</si>
  <si>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</si>
  <si>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</si>
  <si>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</si>
  <si>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</si>
  <si>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</si>
  <si>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</si>
  <si>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</si>
  <si>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</si>
  <si>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</si>
  <si>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</si>
  <si>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</si>
  <si>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</si>
  <si>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</si>
  <si>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</si>
  <si>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</si>
  <si>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</si>
  <si>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</si>
  <si>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</si>
  <si>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</si>
  <si>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</si>
  <si>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</si>
  <si>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</si>
  <si>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</si>
  <si>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</si>
  <si>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</si>
  <si>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</si>
  <si>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</si>
  <si>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</si>
  <si>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</si>
  <si>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</si>
  <si>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</si>
  <si>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</si>
  <si>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</si>
  <si>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</si>
  <si>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</si>
  <si>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</si>
  <si>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</si>
  <si>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</si>
  <si>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</si>
  <si>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</si>
  <si>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</si>
  <si>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</si>
  <si>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</si>
  <si>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</si>
  <si>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</si>
  <si>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</si>
  <si>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</si>
  <si>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</si>
  <si>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</si>
  <si>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</si>
  <si>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</si>
  <si>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</si>
  <si>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</si>
  <si>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</si>
  <si>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</si>
  <si>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</si>
  <si>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</si>
  <si>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</si>
  <si>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</si>
  <si>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</si>
  <si>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</si>
  <si>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</si>
  <si>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</si>
  <si>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</si>
  <si>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</si>
  <si>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</si>
  <si>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</si>
  <si>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</si>
  <si>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</si>
  <si>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</si>
  <si>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</si>
  <si>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</si>
  <si>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</si>
  <si>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</si>
  <si>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</si>
  <si>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</si>
  <si>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</si>
  <si>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</si>
  <si>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</si>
  <si>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</si>
  <si>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</si>
  <si>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</si>
  <si>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</si>
  <si>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</si>
  <si>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</si>
  <si>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</si>
  <si>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</si>
  <si>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</si>
  <si>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</si>
  <si>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</si>
  <si>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</si>
  <si>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</si>
  <si>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</si>
  <si>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</si>
  <si>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</si>
  <si>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</si>
  <si>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</si>
  <si>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</si>
  <si>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</si>
  <si>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</si>
  <si>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</si>
  <si>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</si>
  <si>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</si>
  <si>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</si>
  <si>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</si>
  <si>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</si>
  <si>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</si>
  <si>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</si>
  <si>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Municipio de Salamanca, Guanajuato.
Estado Analítico del Ejercicio del Presupuesto de Egresos
Clasificación por Objeto del Gasto (Capítulo y Concepto)
Del 1 de Enero al 31 de Marzo de 2025
(Cifras en Pesos)</t>
  </si>
  <si>
    <t>Municipio de Salamanca, Guanajuato.
Estado Analítico del Ejercicio del Presupuesto de Egresos
Clasificación Económica (por Tipo de Gasto)
Del 1 de Enero al 31 de Marzo de 2025
(Cifras en Pesos)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</si>
  <si>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</si>
  <si>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</si>
  <si>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</si>
  <si>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</si>
  <si>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</si>
  <si>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</si>
  <si>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</si>
  <si>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</si>
  <si>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</si>
  <si>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</si>
  <si>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</si>
  <si>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</si>
  <si>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</si>
  <si>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31111M260110000 DIRECCION GENERAL DE OBR</t>
  </si>
  <si>
    <t>31111M260120100 OFICIALIA MAYOR</t>
  </si>
  <si>
    <t>31111M260120201 DIRECCION DE RECURSOS MA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</si>
  <si>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</si>
  <si>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</si>
  <si>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</si>
  <si>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</si>
  <si>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</si>
  <si>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31111M260160000 DIR GRAL DE GESTION FINA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</si>
  <si>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</si>
  <si>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</si>
  <si>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</si>
  <si>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</si>
  <si>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Marzo de 2025
(Cifras en Pesos)</t>
  </si>
  <si>
    <t>Municipio de Salamanca, Guanajuato.
Estado Analítico del Ejercicio del Presupuesto de Egresos
Clasificación Funcional (Finalidad y Función)
Del 1 de Enero al 31 de Marzo de 2025
(Cifras en Pesos)</t>
  </si>
  <si>
    <t xml:space="preserve">              ___________________________________________________</t>
  </si>
  <si>
    <t>_________________________________________________</t>
  </si>
  <si>
    <t xml:space="preserve">                     C.P. Pedro Rojas Buenrrostro</t>
  </si>
  <si>
    <t>Lic. Julio César Ernesto Prieto Gallardo</t>
  </si>
  <si>
    <t xml:space="preserve">                            Tesorero Municipal</t>
  </si>
  <si>
    <t>Presidente Municipal</t>
  </si>
  <si>
    <t>___________________________________________________</t>
  </si>
  <si>
    <t xml:space="preserve">                    _______________________________________________</t>
  </si>
  <si>
    <t xml:space="preserve">  C.P. Pedro Rojas Buenrrostro</t>
  </si>
  <si>
    <t>Tesorero Municipal</t>
  </si>
  <si>
    <t xml:space="preserve">          Presidente Municipal</t>
  </si>
  <si>
    <t xml:space="preserve">         ____________________________________________________</t>
  </si>
  <si>
    <t xml:space="preserve">                  C.P. Pedro Rojas Buenrrostro</t>
  </si>
  <si>
    <t xml:space="preserve">                          Tesorero Municipal</t>
  </si>
  <si>
    <t xml:space="preserve">            ___________________________________________________</t>
  </si>
  <si>
    <t>________________________________________________</t>
  </si>
  <si>
    <t xml:space="preserve">                    C.P. Pedro Rojas Buenrrostro</t>
  </si>
  <si>
    <t xml:space="preserve">                             Tesorero Municipal</t>
  </si>
  <si>
    <t xml:space="preserve">            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</si>
</sst>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2" borderId="3" xfId="9" applyFont="1" applyFill="1" applyBorder="1" applyAlignment="1" applyProtection="1">
      <alignment horizontal="center" vertical="center" wrapText="1"/>
      <protection locked="0"/>
    </xf>
    <xf numFmtId="0" fontId="9" fillId="2" borderId="4" xfId="9" applyFont="1" applyFill="1" applyBorder="1" applyAlignment="1" applyProtection="1">
      <alignment horizontal="center" vertical="center" wrapText="1"/>
      <protection locked="0"/>
    </xf>
    <xf numFmtId="0" fontId="9" fillId="2" borderId="5" xfId="9" applyFont="1" applyFill="1" applyBorder="1" applyAlignment="1" applyProtection="1">
      <alignment horizontal="center" vertical="center" wrapText="1"/>
      <protection locked="0"/>
    </xf>
    <xf numFmtId="0" fontId="9" fillId="2" borderId="6" xfId="9" applyFont="1" applyFill="1" applyBorder="1" applyAlignment="1">
      <alignment vertical="center"/>
    </xf>
    <xf numFmtId="0" fontId="9" fillId="2" borderId="7" xfId="9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horizontal="center"/>
      <protection locked="0"/>
    </xf>
    <xf numFmtId="0" fontId="1" fillId="0" borderId="9" xfId="9" applyFont="1" applyBorder="1" applyAlignment="1">
      <alignment horizontal="left" vertical="center" indent="1"/>
    </xf>
    <xf numFmtId="0" fontId="1" fillId="0" borderId="9" xfId="0" applyFont="1" applyBorder="1" applyAlignment="1" applyProtection="1">
      <alignment horizontal="left" indent="1"/>
      <protection locked="0"/>
    </xf>
    <xf numFmtId="0" fontId="1" fillId="0" borderId="7" xfId="0" applyFont="1" applyBorder="1" applyAlignment="1" applyProtection="1">
      <alignment horizontal="left" indent="1"/>
      <protection locked="0"/>
    </xf>
    <xf numFmtId="0" fontId="9" fillId="2" borderId="3" xfId="9" applyFont="1" applyFill="1" applyBorder="1" applyAlignment="1" applyProtection="1">
      <alignment horizontal="centerContinuous" vertical="center" wrapText="1"/>
      <protection locked="0"/>
    </xf>
    <xf numFmtId="0" fontId="5" fillId="2" borderId="4" xfId="9" applyFont="1" applyFill="1" applyBorder="1" applyAlignment="1" applyProtection="1">
      <alignment horizontal="centerContinuous" vertical="center" wrapText="1"/>
      <protection locked="0"/>
    </xf>
    <xf numFmtId="0" fontId="9" fillId="2" borderId="4" xfId="9" applyFont="1" applyFill="1" applyBorder="1" applyAlignment="1" applyProtection="1">
      <alignment horizontal="centerContinuous" vertical="center" wrapText="1"/>
      <protection locked="0"/>
    </xf>
    <xf numFmtId="0" fontId="5" fillId="2" borderId="5" xfId="9" applyFont="1" applyFill="1" applyBorder="1" applyAlignment="1" applyProtection="1">
      <alignment horizontal="centerContinuous" vertical="center" wrapText="1"/>
      <protection locked="0"/>
    </xf>
    <xf numFmtId="4" fontId="9" fillId="2" borderId="2" xfId="9" applyNumberFormat="1" applyFont="1" applyFill="1" applyBorder="1" applyAlignment="1">
      <alignment horizontal="center" vertical="center" wrapText="1"/>
    </xf>
    <xf numFmtId="4" fontId="1" fillId="0" borderId="6" xfId="9" applyNumberFormat="1" applyFont="1" applyBorder="1" applyAlignment="1">
      <alignment horizontal="center" vertical="center" wrapText="1"/>
    </xf>
    <xf numFmtId="4" fontId="1" fillId="0" borderId="9" xfId="0" applyNumberFormat="1" applyFont="1" applyBorder="1" applyProtection="1">
      <protection locked="0"/>
    </xf>
    <xf numFmtId="4" fontId="9" fillId="0" borderId="2" xfId="0" applyNumberFormat="1" applyFont="1" applyBorder="1" applyProtection="1">
      <protection locked="0"/>
    </xf>
    <xf numFmtId="4" fontId="1" fillId="0" borderId="0" xfId="9" applyNumberFormat="1" applyFont="1" applyBorder="1" applyAlignment="1">
      <alignment horizontal="center" vertical="center" wrapText="1"/>
    </xf>
    <xf numFmtId="4" fontId="1" fillId="0" borderId="0" xfId="0" applyNumberFormat="1" applyFont="1" applyBorder="1" applyProtection="1">
      <protection locked="0"/>
    </xf>
    <xf numFmtId="4" fontId="9" fillId="0" borderId="4" xfId="0" applyNumberFormat="1" applyFont="1" applyBorder="1" applyProtection="1">
      <protection locked="0"/>
    </xf>
    <xf numFmtId="4" fontId="1" fillId="0" borderId="1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0" fontId="9" fillId="2" borderId="9" xfId="9" applyFont="1" applyFill="1" applyBorder="1" applyAlignment="1">
      <alignment horizontal="center" vertical="center"/>
    </xf>
    <xf numFmtId="0" fontId="9" fillId="0" borderId="9" xfId="9" applyFont="1" applyBorder="1" applyAlignment="1">
      <alignment vertical="center"/>
    </xf>
    <xf numFmtId="0" fontId="10" fillId="0" borderId="9" xfId="0" applyFont="1" applyBorder="1" applyAlignment="1" applyProtection="1">
      <alignment horizontal="left" indent="1"/>
      <protection locked="0"/>
    </xf>
    <xf numFmtId="4" fontId="9" fillId="2" borderId="1" xfId="9" applyNumberFormat="1" applyFont="1" applyFill="1" applyBorder="1" applyAlignment="1">
      <alignment horizontal="center" vertical="center" wrapText="1"/>
    </xf>
    <xf numFmtId="0" fontId="9" fillId="0" borderId="0" xfId="9" applyFont="1" applyBorder="1" applyAlignment="1">
      <alignment horizontal="center" vertical="center" wrapText="1"/>
    </xf>
    <xf numFmtId="0" fontId="9" fillId="0" borderId="6" xfId="9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/>
      <protection locked="0"/>
    </xf>
    <xf numFmtId="0" fontId="9" fillId="2" borderId="11" xfId="9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left" wrapText="1" indent="1"/>
      <protection locked="0"/>
    </xf>
    <xf numFmtId="0" fontId="9" fillId="2" borderId="12" xfId="9" applyFont="1" applyFill="1" applyBorder="1" applyAlignment="1" applyProtection="1">
      <alignment horizontal="center" vertical="center" wrapText="1"/>
      <protection locked="0"/>
    </xf>
    <xf numFmtId="0" fontId="9" fillId="2" borderId="13" xfId="9" applyFont="1" applyFill="1" applyBorder="1" applyAlignment="1" applyProtection="1">
      <alignment horizontal="center" vertical="center" wrapText="1"/>
      <protection locked="0"/>
    </xf>
    <xf numFmtId="4" fontId="9" fillId="2" borderId="6" xfId="9" applyNumberFormat="1" applyFont="1" applyFill="1" applyBorder="1" applyAlignment="1">
      <alignment horizontal="center" vertical="center" wrapText="1"/>
    </xf>
    <xf numFmtId="4" fontId="9" fillId="2" borderId="7" xfId="9" applyNumberFormat="1" applyFont="1" applyFill="1" applyBorder="1" applyAlignment="1">
      <alignment horizontal="center" vertical="center" wrapText="1"/>
    </xf>
    <xf numFmtId="4" fontId="1" fillId="0" borderId="10" xfId="9" applyNumberFormat="1" applyFont="1" applyBorder="1" applyAlignment="1">
      <alignment horizontal="center" vertical="center" wrapText="1"/>
    </xf>
    <xf numFmtId="0" fontId="9" fillId="2" borderId="5" xfId="9" applyFont="1" applyFill="1" applyBorder="1" applyAlignment="1" applyProtection="1">
      <alignment horizontal="centerContinuous" vertical="center" wrapText="1"/>
      <protection locked="0"/>
    </xf>
    <xf numFmtId="0" fontId="9" fillId="0" borderId="6" xfId="9" applyFont="1" applyBorder="1" applyAlignment="1">
      <alignment vertical="center"/>
    </xf>
    <xf numFmtId="0" fontId="9" fillId="0" borderId="9" xfId="0" applyFont="1" applyBorder="1"/>
    <xf numFmtId="0" fontId="1" fillId="0" borderId="7" xfId="0" applyFont="1" applyBorder="1"/>
    <xf numFmtId="4" fontId="1" fillId="0" borderId="7" xfId="0" applyNumberFormat="1" applyFont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 indent="1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indent="1"/>
    </xf>
    <xf numFmtId="4" fontId="9" fillId="0" borderId="9" xfId="0" applyNumberFormat="1" applyFont="1" applyBorder="1" applyProtection="1">
      <protection locked="0"/>
    </xf>
    <xf numFmtId="4" fontId="9" fillId="0" borderId="0" xfId="0" applyNumberFormat="1" applyFont="1" applyBorder="1" applyProtection="1">
      <protection locked="0"/>
    </xf>
    <xf numFmtId="4" fontId="9" fillId="0" borderId="10" xfId="0" applyNumberFormat="1" applyFont="1" applyBorder="1" applyProtection="1">
      <protection locked="0"/>
    </xf>
    <xf numFmtId="0" fontId="9" fillId="2" borderId="0" xfId="9" applyFont="1" applyFill="1" applyBorder="1" applyAlignment="1" applyProtection="1">
      <alignment horizontal="centerContinuous" vertical="center" wrapText="1"/>
      <protection locked="0"/>
    </xf>
    <xf numFmtId="4" fontId="9" fillId="0" borderId="14" xfId="0" applyNumberFormat="1" applyFont="1" applyBorder="1" applyProtection="1">
      <protection locked="0"/>
    </xf>
    <xf numFmtId="4" fontId="9" fillId="2" borderId="5" xfId="9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wrapText="1" indent="1"/>
    </xf>
    <xf numFmtId="0" fontId="1" fillId="0" borderId="7" xfId="0" applyFont="1" applyBorder="1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workbookViewId="0">
      <selection activeCell="A72" sqref="A72:XFD73"/>
    </sheetView>
  </sheetViews>
  <sheetFormatPr baseColWidth="10" defaultColWidth="12" defaultRowHeight="11.25" x14ac:dyDescent="0.2"/>
  <cols>
    <col min="1" max="1" width="68.33203125" style="1" customWidth="1"/>
    <col min="2" max="6" width="18.33203125" style="1" customWidth="1"/>
    <col min="7" max="7" width="19.33203125" style="1" customWidth="1"/>
    <col min="8" max="16384" width="12" style="1"/>
  </cols>
  <sheetData>
    <row r="1" spans="1:7" ht="74.25" customHeight="1" thickBot="1" x14ac:dyDescent="0.25">
      <c r="A1" s="7" t="s">
        <v>156</v>
      </c>
      <c r="B1" s="8"/>
      <c r="C1" s="8"/>
      <c r="D1" s="8"/>
      <c r="E1" s="8"/>
      <c r="F1" s="8"/>
      <c r="G1" s="9"/>
    </row>
    <row r="2" spans="1:7" ht="15" customHeight="1" thickBot="1" x14ac:dyDescent="0.25">
      <c r="A2" s="10"/>
      <c r="B2" s="16" t="s">
        <v>56</v>
      </c>
      <c r="C2" s="17"/>
      <c r="D2" s="18"/>
      <c r="E2" s="17"/>
      <c r="F2" s="19"/>
      <c r="G2" s="40" t="s">
        <v>55</v>
      </c>
    </row>
    <row r="3" spans="1:7" ht="27.75" customHeight="1" thickBot="1" x14ac:dyDescent="0.25">
      <c r="A3" s="11" t="s">
        <v>50</v>
      </c>
      <c r="B3" s="20" t="s">
        <v>51</v>
      </c>
      <c r="C3" s="20" t="s">
        <v>114</v>
      </c>
      <c r="D3" s="20" t="s">
        <v>52</v>
      </c>
      <c r="E3" s="20" t="s">
        <v>53</v>
      </c>
      <c r="F3" s="20" t="s">
        <v>54</v>
      </c>
      <c r="G3" s="41"/>
    </row>
    <row r="4" spans="1:7" ht="12.75" x14ac:dyDescent="0.2">
      <c r="A4" s="13"/>
      <c r="B4" s="21"/>
      <c r="C4" s="24"/>
      <c r="D4" s="21"/>
      <c r="E4" s="24"/>
      <c r="F4" s="21"/>
      <c r="G4" s="42"/>
    </row>
    <row r="5" spans="1:7" ht="12.75" x14ac:dyDescent="0.2">
      <c r="A5" s="14" t="s">
        <v>130</v>
      </c>
      <c r="B5" s="22">
        <v>16276527.720000001</v>
      </c>
      <c r="C5" s="25">
        <v>0</v>
      </c>
      <c r="D5" s="22">
        <f>B5+C5</f>
        <v>16276527.720000001</v>
      </c>
      <c r="E5" s="25">
        <v>2575716.2599999998</v>
      </c>
      <c r="F5" s="22">
        <v>2575716.2599999998</v>
      </c>
      <c r="G5" s="27">
        <f>D5-E5</f>
        <v>13700811.460000001</v>
      </c>
    </row>
    <row r="6" spans="1:7" ht="12.75" x14ac:dyDescent="0.2">
      <c r="A6" s="14" t="s">
        <v>131</v>
      </c>
      <c r="B6" s="22">
        <v>34222815.5</v>
      </c>
      <c r="C6" s="25">
        <v>204921.52</v>
      </c>
      <c r="D6" s="22">
        <f t="shared" ref="D6:D11" si="0">B6+C6</f>
        <v>34427737.020000003</v>
      </c>
      <c r="E6" s="25">
        <v>6508547.9000000004</v>
      </c>
      <c r="F6" s="22">
        <v>6173771.9000000004</v>
      </c>
      <c r="G6" s="27">
        <f t="shared" ref="G6:G11" si="1">D6-E6</f>
        <v>27919189.120000005</v>
      </c>
    </row>
    <row r="7" spans="1:7" ht="12.75" x14ac:dyDescent="0.2">
      <c r="A7" s="14" t="s">
        <v>132</v>
      </c>
      <c r="B7" s="22">
        <v>19893476.16</v>
      </c>
      <c r="C7" s="25">
        <v>7308</v>
      </c>
      <c r="D7" s="22">
        <f t="shared" si="0"/>
        <v>19900784.16</v>
      </c>
      <c r="E7" s="25">
        <v>2177790.81</v>
      </c>
      <c r="F7" s="22">
        <v>2177790.81</v>
      </c>
      <c r="G7" s="27">
        <f t="shared" si="1"/>
        <v>17722993.350000001</v>
      </c>
    </row>
    <row r="8" spans="1:7" ht="12.75" x14ac:dyDescent="0.2">
      <c r="A8" s="14" t="s">
        <v>133</v>
      </c>
      <c r="B8" s="22">
        <v>5920989.8200000003</v>
      </c>
      <c r="C8" s="25">
        <v>0</v>
      </c>
      <c r="D8" s="22">
        <f t="shared" si="0"/>
        <v>5920989.8200000003</v>
      </c>
      <c r="E8" s="25">
        <v>840709.58</v>
      </c>
      <c r="F8" s="22">
        <v>840709.58</v>
      </c>
      <c r="G8" s="27">
        <f t="shared" si="1"/>
        <v>5080280.24</v>
      </c>
    </row>
    <row r="9" spans="1:7" ht="12.75" x14ac:dyDescent="0.2">
      <c r="A9" s="14" t="s">
        <v>134</v>
      </c>
      <c r="B9" s="22">
        <v>8448077.5999999996</v>
      </c>
      <c r="C9" s="25">
        <v>0</v>
      </c>
      <c r="D9" s="22">
        <f t="shared" si="0"/>
        <v>8448077.5999999996</v>
      </c>
      <c r="E9" s="25">
        <v>1470814.52</v>
      </c>
      <c r="F9" s="22">
        <v>1470814.52</v>
      </c>
      <c r="G9" s="27">
        <f t="shared" si="1"/>
        <v>6977263.0800000001</v>
      </c>
    </row>
    <row r="10" spans="1:7" ht="12.75" x14ac:dyDescent="0.2">
      <c r="A10" s="14" t="s">
        <v>135</v>
      </c>
      <c r="B10" s="22">
        <v>1039648.37</v>
      </c>
      <c r="C10" s="25">
        <v>0</v>
      </c>
      <c r="D10" s="22">
        <f t="shared" si="0"/>
        <v>1039648.37</v>
      </c>
      <c r="E10" s="25">
        <v>172787.18</v>
      </c>
      <c r="F10" s="22">
        <v>172787.18</v>
      </c>
      <c r="G10" s="27">
        <f t="shared" si="1"/>
        <v>866861.19</v>
      </c>
    </row>
    <row r="11" spans="1:7" ht="12.75" x14ac:dyDescent="0.2">
      <c r="A11" s="14" t="s">
        <v>136</v>
      </c>
      <c r="B11" s="22">
        <v>108085777.55</v>
      </c>
      <c r="C11" s="25">
        <v>434112.94</v>
      </c>
      <c r="D11" s="22">
        <f t="shared" si="0"/>
        <v>108519890.48999999</v>
      </c>
      <c r="E11" s="25">
        <v>27187429.48</v>
      </c>
      <c r="F11" s="22">
        <v>27183629.48</v>
      </c>
      <c r="G11" s="27">
        <f t="shared" si="1"/>
        <v>81332461.00999999</v>
      </c>
    </row>
    <row r="12" spans="1:7" ht="12.75" x14ac:dyDescent="0.2">
      <c r="A12" s="14" t="s">
        <v>137</v>
      </c>
      <c r="B12" s="22">
        <v>7747800.04</v>
      </c>
      <c r="C12" s="25">
        <v>0</v>
      </c>
      <c r="D12" s="22">
        <f t="shared" ref="D12" si="2">B12+C12</f>
        <v>7747800.04</v>
      </c>
      <c r="E12" s="25">
        <v>1271155.3600000001</v>
      </c>
      <c r="F12" s="22">
        <v>1271155.3600000001</v>
      </c>
      <c r="G12" s="27">
        <f t="shared" ref="G12" si="3">D12-E12</f>
        <v>6476644.6799999997</v>
      </c>
    </row>
    <row r="13" spans="1:7" ht="12.75" x14ac:dyDescent="0.2">
      <c r="A13" s="14" t="s">
        <v>138</v>
      </c>
      <c r="B13" s="22">
        <v>154817194.06</v>
      </c>
      <c r="C13" s="25">
        <v>18168473.199999999</v>
      </c>
      <c r="D13" s="22">
        <f t="shared" ref="D13" si="4">B13+C13</f>
        <v>172985667.25999999</v>
      </c>
      <c r="E13" s="25">
        <v>25968333.760000002</v>
      </c>
      <c r="F13" s="22">
        <v>25700506.789999999</v>
      </c>
      <c r="G13" s="27">
        <f t="shared" ref="G13" si="5">D13-E13</f>
        <v>147017333.5</v>
      </c>
    </row>
    <row r="14" spans="1:7" ht="12.75" x14ac:dyDescent="0.2">
      <c r="A14" s="14" t="s">
        <v>139</v>
      </c>
      <c r="B14" s="22">
        <v>15378815.34</v>
      </c>
      <c r="C14" s="25">
        <v>0</v>
      </c>
      <c r="D14" s="22">
        <f t="shared" ref="D14" si="6">B14+C14</f>
        <v>15378815.34</v>
      </c>
      <c r="E14" s="25">
        <v>1247498.1299999999</v>
      </c>
      <c r="F14" s="22">
        <v>1244725.05</v>
      </c>
      <c r="G14" s="27">
        <f t="shared" ref="G14" si="7">D14-E14</f>
        <v>14131317.210000001</v>
      </c>
    </row>
    <row r="15" spans="1:7" ht="12.75" x14ac:dyDescent="0.2">
      <c r="A15" s="14" t="s">
        <v>140</v>
      </c>
      <c r="B15" s="22">
        <v>60551431.93</v>
      </c>
      <c r="C15" s="25">
        <v>11494804</v>
      </c>
      <c r="D15" s="22">
        <f t="shared" ref="D15" si="8">B15+C15</f>
        <v>72046235.930000007</v>
      </c>
      <c r="E15" s="25">
        <v>3825159.71</v>
      </c>
      <c r="F15" s="22">
        <v>3825159.71</v>
      </c>
      <c r="G15" s="27">
        <f t="shared" ref="G15" si="9">D15-E15</f>
        <v>68221076.220000014</v>
      </c>
    </row>
    <row r="16" spans="1:7" ht="12.75" x14ac:dyDescent="0.2">
      <c r="A16" s="14" t="s">
        <v>141</v>
      </c>
      <c r="B16" s="22">
        <v>12512516.220000001</v>
      </c>
      <c r="C16" s="25">
        <v>0</v>
      </c>
      <c r="D16" s="22">
        <f t="shared" ref="D16" si="10">B16+C16</f>
        <v>12512516.220000001</v>
      </c>
      <c r="E16" s="25">
        <v>1912974.27</v>
      </c>
      <c r="F16" s="22">
        <v>1764304.27</v>
      </c>
      <c r="G16" s="27">
        <f t="shared" ref="G16" si="11">D16-E16</f>
        <v>10599541.950000001</v>
      </c>
    </row>
    <row r="17" spans="1:7" ht="12.75" x14ac:dyDescent="0.2">
      <c r="A17" s="14" t="s">
        <v>142</v>
      </c>
      <c r="B17" s="22">
        <v>140112457</v>
      </c>
      <c r="C17" s="25">
        <v>7090826.79</v>
      </c>
      <c r="D17" s="22">
        <f t="shared" ref="D17" si="12">B17+C17</f>
        <v>147203283.78999999</v>
      </c>
      <c r="E17" s="25">
        <v>28502779.289999999</v>
      </c>
      <c r="F17" s="22">
        <v>27526579.100000001</v>
      </c>
      <c r="G17" s="27">
        <f t="shared" ref="G17" si="13">D17-E17</f>
        <v>118700504.5</v>
      </c>
    </row>
    <row r="18" spans="1:7" ht="12.75" x14ac:dyDescent="0.2">
      <c r="A18" s="14" t="s">
        <v>143</v>
      </c>
      <c r="B18" s="22">
        <v>190397935.63</v>
      </c>
      <c r="C18" s="25">
        <v>102578056.01000001</v>
      </c>
      <c r="D18" s="22">
        <f t="shared" ref="D18" si="14">B18+C18</f>
        <v>292975991.63999999</v>
      </c>
      <c r="E18" s="25">
        <v>64098254.729999997</v>
      </c>
      <c r="F18" s="22">
        <v>64094039.729999997</v>
      </c>
      <c r="G18" s="27">
        <f t="shared" ref="G18" si="15">D18-E18</f>
        <v>228877736.91</v>
      </c>
    </row>
    <row r="19" spans="1:7" ht="12.75" x14ac:dyDescent="0.2">
      <c r="A19" s="14" t="s">
        <v>144</v>
      </c>
      <c r="B19" s="22">
        <v>10873027.130000001</v>
      </c>
      <c r="C19" s="25">
        <v>396280</v>
      </c>
      <c r="D19" s="22">
        <f t="shared" ref="D19" si="16">B19+C19</f>
        <v>11269307.130000001</v>
      </c>
      <c r="E19" s="25">
        <v>1782610.2</v>
      </c>
      <c r="F19" s="22">
        <v>1782610.2</v>
      </c>
      <c r="G19" s="27">
        <f t="shared" ref="G19" si="17">D19-E19</f>
        <v>9486696.9300000016</v>
      </c>
    </row>
    <row r="20" spans="1:7" ht="12.75" x14ac:dyDescent="0.2">
      <c r="A20" s="14" t="s">
        <v>145</v>
      </c>
      <c r="B20" s="22">
        <v>89652960.030000001</v>
      </c>
      <c r="C20" s="25">
        <v>-560593.97</v>
      </c>
      <c r="D20" s="22">
        <f t="shared" ref="D20" si="18">B20+C20</f>
        <v>89092366.060000002</v>
      </c>
      <c r="E20" s="25">
        <v>15488340.710000001</v>
      </c>
      <c r="F20" s="22">
        <v>14197732.66</v>
      </c>
      <c r="G20" s="27">
        <f t="shared" ref="G20" si="19">D20-E20</f>
        <v>73604025.349999994</v>
      </c>
    </row>
    <row r="21" spans="1:7" ht="12.75" x14ac:dyDescent="0.2">
      <c r="A21" s="14" t="s">
        <v>146</v>
      </c>
      <c r="B21" s="22">
        <v>14387973.630000001</v>
      </c>
      <c r="C21" s="25">
        <v>922380</v>
      </c>
      <c r="D21" s="22">
        <f t="shared" ref="D21" si="20">B21+C21</f>
        <v>15310353.630000001</v>
      </c>
      <c r="E21" s="25">
        <v>1378677.72</v>
      </c>
      <c r="F21" s="22">
        <v>1375290.91</v>
      </c>
      <c r="G21" s="27">
        <f t="shared" ref="G21" si="21">D21-E21</f>
        <v>13931675.91</v>
      </c>
    </row>
    <row r="22" spans="1:7" ht="12.75" x14ac:dyDescent="0.2">
      <c r="A22" s="14" t="s">
        <v>147</v>
      </c>
      <c r="B22" s="22">
        <v>29118097.59</v>
      </c>
      <c r="C22" s="25">
        <v>0</v>
      </c>
      <c r="D22" s="22">
        <f t="shared" ref="D22" si="22">B22+C22</f>
        <v>29118097.59</v>
      </c>
      <c r="E22" s="25">
        <v>5411185.2199999997</v>
      </c>
      <c r="F22" s="22">
        <v>5411185.2199999997</v>
      </c>
      <c r="G22" s="27">
        <f t="shared" ref="G22" si="23">D22-E22</f>
        <v>23706912.370000001</v>
      </c>
    </row>
    <row r="23" spans="1:7" ht="12.75" x14ac:dyDescent="0.2">
      <c r="A23" s="14" t="s">
        <v>148</v>
      </c>
      <c r="B23" s="22">
        <v>15758314.199999999</v>
      </c>
      <c r="C23" s="25">
        <v>91674.8</v>
      </c>
      <c r="D23" s="22">
        <f t="shared" ref="D23" si="24">B23+C23</f>
        <v>15849989</v>
      </c>
      <c r="E23" s="25">
        <v>1272219.07</v>
      </c>
      <c r="F23" s="22">
        <v>1147356.67</v>
      </c>
      <c r="G23" s="27">
        <f t="shared" ref="G23" si="25">D23-E23</f>
        <v>14577769.93</v>
      </c>
    </row>
    <row r="24" spans="1:7" ht="12.75" x14ac:dyDescent="0.2">
      <c r="A24" s="14" t="s">
        <v>149</v>
      </c>
      <c r="B24" s="22">
        <v>45840872.200000003</v>
      </c>
      <c r="C24" s="25">
        <v>5409813.21</v>
      </c>
      <c r="D24" s="22">
        <f t="shared" ref="D24" si="26">B24+C24</f>
        <v>51250685.410000004</v>
      </c>
      <c r="E24" s="25">
        <v>9253275.2899999991</v>
      </c>
      <c r="F24" s="22">
        <v>9253275.2899999991</v>
      </c>
      <c r="G24" s="27">
        <f t="shared" ref="G24" si="27">D24-E24</f>
        <v>41997410.120000005</v>
      </c>
    </row>
    <row r="25" spans="1:7" ht="12.75" x14ac:dyDescent="0.2">
      <c r="A25" s="14" t="s">
        <v>150</v>
      </c>
      <c r="B25" s="22">
        <v>32004305.52</v>
      </c>
      <c r="C25" s="25">
        <v>7888</v>
      </c>
      <c r="D25" s="22">
        <f t="shared" ref="D25" si="28">B25+C25</f>
        <v>32012193.52</v>
      </c>
      <c r="E25" s="25">
        <v>2810293.66</v>
      </c>
      <c r="F25" s="22">
        <v>2805243.66</v>
      </c>
      <c r="G25" s="27">
        <f t="shared" ref="G25" si="29">D25-E25</f>
        <v>29201899.859999999</v>
      </c>
    </row>
    <row r="26" spans="1:7" ht="12.75" x14ac:dyDescent="0.2">
      <c r="A26" s="14" t="s">
        <v>151</v>
      </c>
      <c r="B26" s="22">
        <v>2640874.4300000002</v>
      </c>
      <c r="C26" s="25">
        <v>0</v>
      </c>
      <c r="D26" s="22">
        <f t="shared" ref="D26" si="30">B26+C26</f>
        <v>2640874.4300000002</v>
      </c>
      <c r="E26" s="25">
        <v>385130.2</v>
      </c>
      <c r="F26" s="22">
        <v>385130.2</v>
      </c>
      <c r="G26" s="27">
        <f t="shared" ref="G26" si="31">D26-E26</f>
        <v>2255744.23</v>
      </c>
    </row>
    <row r="27" spans="1:7" ht="12.75" x14ac:dyDescent="0.2">
      <c r="A27" s="14" t="s">
        <v>152</v>
      </c>
      <c r="B27" s="22">
        <v>75609671.730000004</v>
      </c>
      <c r="C27" s="25">
        <v>0</v>
      </c>
      <c r="D27" s="22">
        <f t="shared" ref="D27" si="32">B27+C27</f>
        <v>75609671.730000004</v>
      </c>
      <c r="E27" s="25">
        <v>19509129.75</v>
      </c>
      <c r="F27" s="22">
        <v>19509129.75</v>
      </c>
      <c r="G27" s="27">
        <f t="shared" ref="G27" si="33">D27-E27</f>
        <v>56100541.980000004</v>
      </c>
    </row>
    <row r="28" spans="1:7" ht="12.75" x14ac:dyDescent="0.2">
      <c r="A28" s="14" t="s">
        <v>153</v>
      </c>
      <c r="B28" s="22">
        <v>6535072.0099999998</v>
      </c>
      <c r="C28" s="25">
        <v>0</v>
      </c>
      <c r="D28" s="22">
        <f t="shared" ref="D28" si="34">B28+C28</f>
        <v>6535072.0099999998</v>
      </c>
      <c r="E28" s="25">
        <v>1200000</v>
      </c>
      <c r="F28" s="22">
        <v>1200000</v>
      </c>
      <c r="G28" s="27">
        <f t="shared" ref="G28" si="35">D28-E28</f>
        <v>5335072.01</v>
      </c>
    </row>
    <row r="29" spans="1:7" ht="12.75" x14ac:dyDescent="0.2">
      <c r="A29" s="14" t="s">
        <v>154</v>
      </c>
      <c r="B29" s="22">
        <v>7498400</v>
      </c>
      <c r="C29" s="25">
        <v>0</v>
      </c>
      <c r="D29" s="22">
        <f t="shared" ref="D29" si="36">B29+C29</f>
        <v>7498400</v>
      </c>
      <c r="E29" s="25">
        <v>1874598</v>
      </c>
      <c r="F29" s="22">
        <v>1874598</v>
      </c>
      <c r="G29" s="27">
        <f t="shared" ref="G29" si="37">D29-E29</f>
        <v>5623802</v>
      </c>
    </row>
    <row r="30" spans="1:7" ht="12.75" x14ac:dyDescent="0.2">
      <c r="A30" s="14" t="s">
        <v>155</v>
      </c>
      <c r="B30" s="22">
        <v>4843800</v>
      </c>
      <c r="C30" s="25">
        <v>0</v>
      </c>
      <c r="D30" s="22">
        <f t="shared" ref="D30" si="38">B30+C30</f>
        <v>4843800</v>
      </c>
      <c r="E30" s="25">
        <v>1210950</v>
      </c>
      <c r="F30" s="22">
        <v>1210950</v>
      </c>
      <c r="G30" s="27">
        <f t="shared" ref="G30" si="39">D30-E30</f>
        <v>3632850</v>
      </c>
    </row>
    <row r="31" spans="1:7" ht="13.5" thickBot="1" x14ac:dyDescent="0.25">
      <c r="A31" s="15"/>
      <c r="B31" s="22">
        <v>0</v>
      </c>
      <c r="C31" s="25">
        <v>0</v>
      </c>
      <c r="D31" s="22">
        <f t="shared" ref="D31" si="40">B31+C31</f>
        <v>0</v>
      </c>
      <c r="E31" s="25">
        <v>0</v>
      </c>
      <c r="F31" s="22">
        <v>0</v>
      </c>
      <c r="G31" s="27">
        <f t="shared" ref="G31" si="41">D31-E31</f>
        <v>0</v>
      </c>
    </row>
    <row r="32" spans="1:7" ht="13.5" thickBot="1" x14ac:dyDescent="0.25">
      <c r="A32" s="12" t="s">
        <v>122</v>
      </c>
      <c r="B32" s="23">
        <f t="shared" ref="B32:G32" si="42">SUM(B5:B31)</f>
        <v>1110168831.4099998</v>
      </c>
      <c r="C32" s="26">
        <f t="shared" si="42"/>
        <v>146245944.50000003</v>
      </c>
      <c r="D32" s="23">
        <f t="shared" si="42"/>
        <v>1256414775.9100001</v>
      </c>
      <c r="E32" s="26">
        <f t="shared" si="42"/>
        <v>229336360.79999995</v>
      </c>
      <c r="F32" s="23">
        <f t="shared" si="42"/>
        <v>226174192.29999992</v>
      </c>
      <c r="G32" s="28">
        <f t="shared" si="42"/>
        <v>1027078415.1099999</v>
      </c>
    </row>
    <row r="33" spans="1:7" ht="12.75" x14ac:dyDescent="0.2">
      <c r="A33" s="2"/>
      <c r="B33" s="2"/>
      <c r="C33" s="2"/>
      <c r="D33" s="2"/>
      <c r="E33" s="2"/>
      <c r="F33" s="2"/>
      <c r="G33" s="2"/>
    </row>
    <row r="34" spans="1:7" ht="13.5" thickBot="1" x14ac:dyDescent="0.25">
      <c r="A34" s="2"/>
      <c r="B34" s="2"/>
      <c r="C34" s="2"/>
      <c r="D34" s="2"/>
      <c r="E34" s="2"/>
      <c r="F34" s="2"/>
      <c r="G34" s="2"/>
    </row>
    <row r="35" spans="1:7" ht="71.25" customHeight="1" thickBot="1" x14ac:dyDescent="0.25">
      <c r="A35" s="7" t="s">
        <v>156</v>
      </c>
      <c r="B35" s="8"/>
      <c r="C35" s="8"/>
      <c r="D35" s="8"/>
      <c r="E35" s="8"/>
      <c r="F35" s="8"/>
      <c r="G35" s="9"/>
    </row>
    <row r="36" spans="1:7" ht="13.5" thickBot="1" x14ac:dyDescent="0.25">
      <c r="A36" s="10"/>
      <c r="B36" s="16" t="s">
        <v>56</v>
      </c>
      <c r="C36" s="17"/>
      <c r="D36" s="18"/>
      <c r="E36" s="17"/>
      <c r="F36" s="19"/>
      <c r="G36" s="32" t="s">
        <v>55</v>
      </c>
    </row>
    <row r="37" spans="1:7" ht="26.25" thickBot="1" x14ac:dyDescent="0.25">
      <c r="A37" s="29" t="s">
        <v>50</v>
      </c>
      <c r="B37" s="20" t="s">
        <v>51</v>
      </c>
      <c r="C37" s="20" t="s">
        <v>114</v>
      </c>
      <c r="D37" s="20" t="s">
        <v>52</v>
      </c>
      <c r="E37" s="20" t="s">
        <v>53</v>
      </c>
      <c r="F37" s="20" t="s">
        <v>54</v>
      </c>
      <c r="G37" s="32"/>
    </row>
    <row r="38" spans="1:7" ht="12.75" x14ac:dyDescent="0.2">
      <c r="A38" s="30"/>
      <c r="B38" s="33"/>
      <c r="C38" s="34"/>
      <c r="D38" s="33"/>
      <c r="E38" s="34"/>
      <c r="F38" s="33"/>
      <c r="G38" s="34"/>
    </row>
    <row r="39" spans="1:7" ht="12.75" x14ac:dyDescent="0.2">
      <c r="A39" s="31" t="s">
        <v>8</v>
      </c>
      <c r="B39" s="25">
        <v>0</v>
      </c>
      <c r="C39" s="22">
        <v>0</v>
      </c>
      <c r="D39" s="25">
        <f>B39+C39</f>
        <v>0</v>
      </c>
      <c r="E39" s="22">
        <v>0</v>
      </c>
      <c r="F39" s="25">
        <v>0</v>
      </c>
      <c r="G39" s="22">
        <f>D39-E39</f>
        <v>0</v>
      </c>
    </row>
    <row r="40" spans="1:7" ht="12.75" x14ac:dyDescent="0.2">
      <c r="A40" s="31" t="s">
        <v>9</v>
      </c>
      <c r="B40" s="25">
        <v>0</v>
      </c>
      <c r="C40" s="22">
        <v>0</v>
      </c>
      <c r="D40" s="25">
        <f t="shared" ref="D40:D42" si="43">B40+C40</f>
        <v>0</v>
      </c>
      <c r="E40" s="22">
        <v>0</v>
      </c>
      <c r="F40" s="25">
        <v>0</v>
      </c>
      <c r="G40" s="22">
        <f t="shared" ref="G40:G42" si="44">D40-E40</f>
        <v>0</v>
      </c>
    </row>
    <row r="41" spans="1:7" ht="12.75" x14ac:dyDescent="0.2">
      <c r="A41" s="31" t="s">
        <v>10</v>
      </c>
      <c r="B41" s="25">
        <v>0</v>
      </c>
      <c r="C41" s="22">
        <v>0</v>
      </c>
      <c r="D41" s="25">
        <f t="shared" si="43"/>
        <v>0</v>
      </c>
      <c r="E41" s="22">
        <v>0</v>
      </c>
      <c r="F41" s="25">
        <v>0</v>
      </c>
      <c r="G41" s="22">
        <f t="shared" si="44"/>
        <v>0</v>
      </c>
    </row>
    <row r="42" spans="1:7" ht="12.75" x14ac:dyDescent="0.2">
      <c r="A42" s="31" t="s">
        <v>123</v>
      </c>
      <c r="B42" s="25">
        <v>0</v>
      </c>
      <c r="C42" s="22">
        <v>0</v>
      </c>
      <c r="D42" s="25">
        <f t="shared" si="43"/>
        <v>0</v>
      </c>
      <c r="E42" s="22">
        <v>0</v>
      </c>
      <c r="F42" s="25">
        <v>0</v>
      </c>
      <c r="G42" s="22">
        <f t="shared" si="44"/>
        <v>0</v>
      </c>
    </row>
    <row r="43" spans="1:7" ht="13.5" thickBot="1" x14ac:dyDescent="0.25">
      <c r="A43" s="31"/>
      <c r="B43" s="25"/>
      <c r="C43" s="22"/>
      <c r="D43" s="25"/>
      <c r="E43" s="22"/>
      <c r="F43" s="25"/>
      <c r="G43" s="22"/>
    </row>
    <row r="44" spans="1:7" ht="13.5" thickBot="1" x14ac:dyDescent="0.25">
      <c r="A44" s="35" t="s">
        <v>122</v>
      </c>
      <c r="B44" s="26">
        <f t="shared" ref="B44:G44" si="45">SUM(B39:B42)</f>
        <v>0</v>
      </c>
      <c r="C44" s="23">
        <f t="shared" si="45"/>
        <v>0</v>
      </c>
      <c r="D44" s="26">
        <f t="shared" si="45"/>
        <v>0</v>
      </c>
      <c r="E44" s="23">
        <f t="shared" si="45"/>
        <v>0</v>
      </c>
      <c r="F44" s="26">
        <f t="shared" si="45"/>
        <v>0</v>
      </c>
      <c r="G44" s="23">
        <f t="shared" si="45"/>
        <v>0</v>
      </c>
    </row>
    <row r="45" spans="1:7" ht="12.75" x14ac:dyDescent="0.2">
      <c r="A45" s="2"/>
      <c r="B45" s="2"/>
      <c r="C45" s="2"/>
      <c r="D45" s="2"/>
      <c r="E45" s="2"/>
      <c r="F45" s="2"/>
      <c r="G45" s="2"/>
    </row>
    <row r="46" spans="1:7" ht="13.5" thickBot="1" x14ac:dyDescent="0.25">
      <c r="A46" s="2"/>
      <c r="B46" s="2"/>
      <c r="C46" s="2"/>
      <c r="D46" s="2"/>
      <c r="E46" s="2"/>
      <c r="F46" s="2"/>
      <c r="G46" s="2"/>
    </row>
    <row r="47" spans="1:7" ht="74.25" customHeight="1" thickBot="1" x14ac:dyDescent="0.25">
      <c r="A47" s="36" t="s">
        <v>156</v>
      </c>
      <c r="B47" s="38"/>
      <c r="C47" s="38"/>
      <c r="D47" s="38"/>
      <c r="E47" s="38"/>
      <c r="F47" s="38"/>
      <c r="G47" s="39"/>
    </row>
    <row r="48" spans="1:7" ht="13.5" thickBot="1" x14ac:dyDescent="0.25">
      <c r="A48" s="10"/>
      <c r="B48" s="16" t="s">
        <v>56</v>
      </c>
      <c r="C48" s="17"/>
      <c r="D48" s="18"/>
      <c r="E48" s="17"/>
      <c r="F48" s="17"/>
      <c r="G48" s="40" t="s">
        <v>55</v>
      </c>
    </row>
    <row r="49" spans="1:7" ht="26.25" thickBot="1" x14ac:dyDescent="0.25">
      <c r="A49" s="29" t="s">
        <v>50</v>
      </c>
      <c r="B49" s="20" t="s">
        <v>51</v>
      </c>
      <c r="C49" s="20" t="s">
        <v>114</v>
      </c>
      <c r="D49" s="20" t="s">
        <v>52</v>
      </c>
      <c r="E49" s="20" t="s">
        <v>53</v>
      </c>
      <c r="F49" s="20" t="s">
        <v>54</v>
      </c>
      <c r="G49" s="41"/>
    </row>
    <row r="50" spans="1:7" ht="12.75" x14ac:dyDescent="0.2">
      <c r="A50" s="30"/>
      <c r="B50" s="33"/>
      <c r="C50" s="34"/>
      <c r="D50" s="33"/>
      <c r="E50" s="34"/>
      <c r="F50" s="33"/>
      <c r="G50" s="34"/>
    </row>
    <row r="51" spans="1:7" ht="25.5" x14ac:dyDescent="0.2">
      <c r="A51" s="37" t="s">
        <v>12</v>
      </c>
      <c r="B51" s="25">
        <v>0</v>
      </c>
      <c r="C51" s="22">
        <v>0</v>
      </c>
      <c r="D51" s="25">
        <f t="shared" ref="D51:D63" si="46">B51+C51</f>
        <v>0</v>
      </c>
      <c r="E51" s="22">
        <v>0</v>
      </c>
      <c r="F51" s="25">
        <v>0</v>
      </c>
      <c r="G51" s="22">
        <f t="shared" ref="G51:G63" si="47">D51-E51</f>
        <v>0</v>
      </c>
    </row>
    <row r="52" spans="1:7" ht="12.75" x14ac:dyDescent="0.2">
      <c r="A52" s="37"/>
      <c r="B52" s="25"/>
      <c r="C52" s="22"/>
      <c r="D52" s="25"/>
      <c r="E52" s="22"/>
      <c r="F52" s="25"/>
      <c r="G52" s="22"/>
    </row>
    <row r="53" spans="1:7" ht="12.75" x14ac:dyDescent="0.2">
      <c r="A53" s="37" t="s">
        <v>11</v>
      </c>
      <c r="B53" s="25">
        <v>0</v>
      </c>
      <c r="C53" s="22">
        <v>0</v>
      </c>
      <c r="D53" s="25">
        <f t="shared" si="46"/>
        <v>0</v>
      </c>
      <c r="E53" s="22">
        <v>0</v>
      </c>
      <c r="F53" s="25">
        <v>0</v>
      </c>
      <c r="G53" s="22">
        <f t="shared" si="47"/>
        <v>0</v>
      </c>
    </row>
    <row r="54" spans="1:7" ht="12.75" x14ac:dyDescent="0.2">
      <c r="A54" s="37"/>
      <c r="B54" s="25"/>
      <c r="C54" s="22"/>
      <c r="D54" s="25"/>
      <c r="E54" s="22"/>
      <c r="F54" s="25"/>
      <c r="G54" s="22"/>
    </row>
    <row r="55" spans="1:7" ht="25.5" x14ac:dyDescent="0.2">
      <c r="A55" s="37" t="s">
        <v>13</v>
      </c>
      <c r="B55" s="25">
        <v>0</v>
      </c>
      <c r="C55" s="22">
        <v>0</v>
      </c>
      <c r="D55" s="25">
        <f t="shared" si="46"/>
        <v>0</v>
      </c>
      <c r="E55" s="22">
        <v>0</v>
      </c>
      <c r="F55" s="25">
        <v>0</v>
      </c>
      <c r="G55" s="22">
        <f t="shared" si="47"/>
        <v>0</v>
      </c>
    </row>
    <row r="56" spans="1:7" ht="12.75" x14ac:dyDescent="0.2">
      <c r="A56" s="37"/>
      <c r="B56" s="25"/>
      <c r="C56" s="22"/>
      <c r="D56" s="25"/>
      <c r="E56" s="22"/>
      <c r="F56" s="25"/>
      <c r="G56" s="22"/>
    </row>
    <row r="57" spans="1:7" ht="25.5" x14ac:dyDescent="0.2">
      <c r="A57" s="37" t="s">
        <v>25</v>
      </c>
      <c r="B57" s="25">
        <v>0</v>
      </c>
      <c r="C57" s="22">
        <v>0</v>
      </c>
      <c r="D57" s="25">
        <f t="shared" si="46"/>
        <v>0</v>
      </c>
      <c r="E57" s="22">
        <v>0</v>
      </c>
      <c r="F57" s="25">
        <v>0</v>
      </c>
      <c r="G57" s="22">
        <f t="shared" si="47"/>
        <v>0</v>
      </c>
    </row>
    <row r="58" spans="1:7" ht="12.75" x14ac:dyDescent="0.2">
      <c r="A58" s="37"/>
      <c r="B58" s="25"/>
      <c r="C58" s="22"/>
      <c r="D58" s="25"/>
      <c r="E58" s="22"/>
      <c r="F58" s="25"/>
      <c r="G58" s="22"/>
    </row>
    <row r="59" spans="1:7" ht="25.5" x14ac:dyDescent="0.2">
      <c r="A59" s="37" t="s">
        <v>26</v>
      </c>
      <c r="B59" s="25">
        <v>0</v>
      </c>
      <c r="C59" s="22">
        <v>0</v>
      </c>
      <c r="D59" s="25">
        <f t="shared" si="46"/>
        <v>0</v>
      </c>
      <c r="E59" s="22">
        <v>0</v>
      </c>
      <c r="F59" s="25">
        <v>0</v>
      </c>
      <c r="G59" s="22">
        <f t="shared" si="47"/>
        <v>0</v>
      </c>
    </row>
    <row r="60" spans="1:7" ht="12.75" x14ac:dyDescent="0.2">
      <c r="A60" s="37"/>
      <c r="B60" s="25"/>
      <c r="C60" s="22"/>
      <c r="D60" s="25"/>
      <c r="E60" s="22"/>
      <c r="F60" s="25"/>
      <c r="G60" s="22"/>
    </row>
    <row r="61" spans="1:7" ht="25.5" x14ac:dyDescent="0.2">
      <c r="A61" s="37" t="s">
        <v>124</v>
      </c>
      <c r="B61" s="25">
        <v>0</v>
      </c>
      <c r="C61" s="22">
        <v>0</v>
      </c>
      <c r="D61" s="25">
        <f t="shared" ref="D61" si="48">B61+C61</f>
        <v>0</v>
      </c>
      <c r="E61" s="22">
        <v>0</v>
      </c>
      <c r="F61" s="25">
        <v>0</v>
      </c>
      <c r="G61" s="22">
        <f t="shared" ref="G61" si="49">D61-E61</f>
        <v>0</v>
      </c>
    </row>
    <row r="62" spans="1:7" ht="12.75" x14ac:dyDescent="0.2">
      <c r="A62" s="37"/>
      <c r="B62" s="25"/>
      <c r="C62" s="22"/>
      <c r="D62" s="25"/>
      <c r="E62" s="22"/>
      <c r="F62" s="25"/>
      <c r="G62" s="22"/>
    </row>
    <row r="63" spans="1:7" ht="25.5" x14ac:dyDescent="0.2">
      <c r="A63" s="37" t="s">
        <v>14</v>
      </c>
      <c r="B63" s="25">
        <v>0</v>
      </c>
      <c r="C63" s="22">
        <v>0</v>
      </c>
      <c r="D63" s="25">
        <f t="shared" si="46"/>
        <v>0</v>
      </c>
      <c r="E63" s="22">
        <v>0</v>
      </c>
      <c r="F63" s="25">
        <v>0</v>
      </c>
      <c r="G63" s="22">
        <f t="shared" si="47"/>
        <v>0</v>
      </c>
    </row>
    <row r="64" spans="1:7" ht="12.75" x14ac:dyDescent="0.2">
      <c r="A64" s="37"/>
      <c r="B64" s="25"/>
      <c r="C64" s="22"/>
      <c r="D64" s="25"/>
      <c r="E64" s="22"/>
      <c r="F64" s="25"/>
      <c r="G64" s="22"/>
    </row>
    <row r="65" spans="1:7" ht="12.75" x14ac:dyDescent="0.2">
      <c r="A65" s="37" t="s">
        <v>125</v>
      </c>
      <c r="B65" s="25">
        <v>0</v>
      </c>
      <c r="C65" s="22">
        <v>0</v>
      </c>
      <c r="D65" s="25">
        <f t="shared" ref="D65" si="50">B65+C65</f>
        <v>0</v>
      </c>
      <c r="E65" s="22">
        <v>0</v>
      </c>
      <c r="F65" s="25">
        <v>0</v>
      </c>
      <c r="G65" s="22">
        <f t="shared" ref="G65" si="51">D65-E65</f>
        <v>0</v>
      </c>
    </row>
    <row r="66" spans="1:7" ht="13.5" thickBot="1" x14ac:dyDescent="0.25">
      <c r="A66" s="37"/>
      <c r="B66" s="25"/>
      <c r="C66" s="22"/>
      <c r="D66" s="25"/>
      <c r="E66" s="22"/>
      <c r="F66" s="25"/>
      <c r="G66" s="22"/>
    </row>
    <row r="67" spans="1:7" ht="13.5" thickBot="1" x14ac:dyDescent="0.25">
      <c r="A67" s="35" t="s">
        <v>122</v>
      </c>
      <c r="B67" s="23">
        <f t="shared" ref="B67:G67" si="52">SUM(B51:B65)</f>
        <v>0</v>
      </c>
      <c r="C67" s="23">
        <f t="shared" si="52"/>
        <v>0</v>
      </c>
      <c r="D67" s="23">
        <f t="shared" si="52"/>
        <v>0</v>
      </c>
      <c r="E67" s="23">
        <f t="shared" si="52"/>
        <v>0</v>
      </c>
      <c r="F67" s="26">
        <f t="shared" si="52"/>
        <v>0</v>
      </c>
      <c r="G67" s="23">
        <f t="shared" si="52"/>
        <v>0</v>
      </c>
    </row>
    <row r="69" spans="1:7" x14ac:dyDescent="0.2">
      <c r="A69" s="1" t="s">
        <v>115</v>
      </c>
    </row>
    <row r="75" spans="1:7" x14ac:dyDescent="0.2">
      <c r="A75" s="3" t="s">
        <v>158</v>
      </c>
      <c r="B75" s="3"/>
      <c r="C75" s="4" t="s">
        <v>159</v>
      </c>
      <c r="D75" s="4"/>
      <c r="E75" s="4"/>
    </row>
    <row r="76" spans="1:7" ht="15" x14ac:dyDescent="0.25">
      <c r="A76" s="5" t="s">
        <v>160</v>
      </c>
      <c r="B76" s="5"/>
      <c r="C76" s="6" t="s">
        <v>161</v>
      </c>
      <c r="D76" s="6"/>
      <c r="E76" s="6"/>
    </row>
    <row r="77" spans="1:7" ht="15" x14ac:dyDescent="0.25">
      <c r="A77" s="5" t="s">
        <v>162</v>
      </c>
      <c r="B77" s="5"/>
      <c r="C77" s="6" t="s">
        <v>163</v>
      </c>
      <c r="D77" s="6"/>
      <c r="E77" s="6"/>
    </row>
  </sheetData>
  <sheetProtection formatCells="0" formatColumns="0" formatRows="0" insertRows="0" deleteRows="0" autoFilter="0"/>
  <mergeCells count="12">
    <mergeCell ref="G2:G3"/>
    <mergeCell ref="A1:G1"/>
    <mergeCell ref="A35:G35"/>
    <mergeCell ref="G48:G49"/>
    <mergeCell ref="G36:G37"/>
    <mergeCell ref="A47:G47"/>
    <mergeCell ref="A75:B75"/>
    <mergeCell ref="C75:E75"/>
    <mergeCell ref="A76:B76"/>
    <mergeCell ref="C76:E76"/>
    <mergeCell ref="A77:B77"/>
    <mergeCell ref="C77:E77"/>
  </mergeCells>
  <printOptions horizontalCentered="1"/>
  <pageMargins left="0.11811023622047245" right="0.11811023622047245" top="0.35433070866141736" bottom="0.35433070866141736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>
      <selection activeCell="G29" sqref="G2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71.25" customHeight="1" thickBot="1" x14ac:dyDescent="0.25">
      <c r="A1" s="7" t="s">
        <v>129</v>
      </c>
      <c r="B1" s="8"/>
      <c r="C1" s="8"/>
      <c r="D1" s="8"/>
      <c r="E1" s="8"/>
      <c r="F1" s="8"/>
      <c r="G1" s="9"/>
    </row>
    <row r="2" spans="1:7" ht="15.75" customHeight="1" thickBot="1" x14ac:dyDescent="0.25">
      <c r="A2" s="10"/>
      <c r="B2" s="16" t="s">
        <v>56</v>
      </c>
      <c r="C2" s="18"/>
      <c r="D2" s="18"/>
      <c r="E2" s="18"/>
      <c r="F2" s="43"/>
      <c r="G2" s="40" t="s">
        <v>55</v>
      </c>
    </row>
    <row r="3" spans="1:7" ht="27.75" customHeight="1" thickBot="1" x14ac:dyDescent="0.25">
      <c r="A3" s="11" t="s">
        <v>50</v>
      </c>
      <c r="B3" s="20" t="s">
        <v>51</v>
      </c>
      <c r="C3" s="20" t="s">
        <v>114</v>
      </c>
      <c r="D3" s="20" t="s">
        <v>52</v>
      </c>
      <c r="E3" s="20" t="s">
        <v>53</v>
      </c>
      <c r="F3" s="20" t="s">
        <v>54</v>
      </c>
      <c r="G3" s="41"/>
    </row>
    <row r="4" spans="1:7" ht="12.75" x14ac:dyDescent="0.2">
      <c r="A4" s="44"/>
      <c r="B4" s="33"/>
      <c r="C4" s="34"/>
      <c r="D4" s="33"/>
      <c r="E4" s="34"/>
      <c r="F4" s="33"/>
      <c r="G4" s="34"/>
    </row>
    <row r="5" spans="1:7" ht="12.75" x14ac:dyDescent="0.2">
      <c r="A5" s="45" t="s">
        <v>0</v>
      </c>
      <c r="B5" s="25">
        <v>918234698.42999995</v>
      </c>
      <c r="C5" s="22">
        <v>14765995.359999999</v>
      </c>
      <c r="D5" s="25">
        <f>B5+C5</f>
        <v>933000693.78999996</v>
      </c>
      <c r="E5" s="22">
        <v>152780564.27000001</v>
      </c>
      <c r="F5" s="25">
        <v>149791862.16999999</v>
      </c>
      <c r="G5" s="22">
        <f>D5-E5</f>
        <v>780220129.51999998</v>
      </c>
    </row>
    <row r="6" spans="1:7" ht="12.75" x14ac:dyDescent="0.2">
      <c r="A6" s="45"/>
      <c r="B6" s="25"/>
      <c r="C6" s="22"/>
      <c r="D6" s="25"/>
      <c r="E6" s="22"/>
      <c r="F6" s="25"/>
      <c r="G6" s="22"/>
    </row>
    <row r="7" spans="1:7" ht="12.75" x14ac:dyDescent="0.2">
      <c r="A7" s="45" t="s">
        <v>1</v>
      </c>
      <c r="B7" s="25">
        <v>183484132.97999999</v>
      </c>
      <c r="C7" s="22">
        <v>131479949.14</v>
      </c>
      <c r="D7" s="25">
        <f>B7+C7</f>
        <v>314964082.12</v>
      </c>
      <c r="E7" s="22">
        <v>74009036.010000005</v>
      </c>
      <c r="F7" s="25">
        <v>73835569.609999999</v>
      </c>
      <c r="G7" s="22">
        <f>D7-E7</f>
        <v>240955046.11000001</v>
      </c>
    </row>
    <row r="8" spans="1:7" ht="12.75" x14ac:dyDescent="0.2">
      <c r="A8" s="45"/>
      <c r="B8" s="25"/>
      <c r="C8" s="22"/>
      <c r="D8" s="25"/>
      <c r="E8" s="22"/>
      <c r="F8" s="25"/>
      <c r="G8" s="22"/>
    </row>
    <row r="9" spans="1:7" ht="12.75" x14ac:dyDescent="0.2">
      <c r="A9" s="45" t="s">
        <v>2</v>
      </c>
      <c r="B9" s="25">
        <v>8450000</v>
      </c>
      <c r="C9" s="22">
        <v>0</v>
      </c>
      <c r="D9" s="25">
        <f>B9+C9</f>
        <v>8450000</v>
      </c>
      <c r="E9" s="22">
        <v>2546760.52</v>
      </c>
      <c r="F9" s="25">
        <v>2546760.52</v>
      </c>
      <c r="G9" s="22">
        <f>D9-E9</f>
        <v>5903239.4800000004</v>
      </c>
    </row>
    <row r="10" spans="1:7" ht="12.75" x14ac:dyDescent="0.2">
      <c r="A10" s="45"/>
      <c r="B10" s="25"/>
      <c r="C10" s="22"/>
      <c r="D10" s="25"/>
      <c r="E10" s="22"/>
      <c r="F10" s="25"/>
      <c r="G10" s="22"/>
    </row>
    <row r="11" spans="1:7" ht="12.75" x14ac:dyDescent="0.2">
      <c r="A11" s="45" t="s">
        <v>39</v>
      </c>
      <c r="B11" s="25">
        <v>0</v>
      </c>
      <c r="C11" s="22">
        <v>0</v>
      </c>
      <c r="D11" s="25">
        <f>B11+C11</f>
        <v>0</v>
      </c>
      <c r="E11" s="22">
        <v>0</v>
      </c>
      <c r="F11" s="25">
        <v>0</v>
      </c>
      <c r="G11" s="22">
        <f>D11-E11</f>
        <v>0</v>
      </c>
    </row>
    <row r="12" spans="1:7" ht="12.75" x14ac:dyDescent="0.2">
      <c r="A12" s="45"/>
      <c r="B12" s="25"/>
      <c r="C12" s="22"/>
      <c r="D12" s="25"/>
      <c r="E12" s="22"/>
      <c r="F12" s="25"/>
      <c r="G12" s="22"/>
    </row>
    <row r="13" spans="1:7" ht="12.75" x14ac:dyDescent="0.2">
      <c r="A13" s="45" t="s">
        <v>36</v>
      </c>
      <c r="B13" s="25">
        <v>0</v>
      </c>
      <c r="C13" s="22">
        <v>0</v>
      </c>
      <c r="D13" s="25">
        <f>B13+C13</f>
        <v>0</v>
      </c>
      <c r="E13" s="22">
        <v>0</v>
      </c>
      <c r="F13" s="25">
        <v>0</v>
      </c>
      <c r="G13" s="22">
        <f>D13-E13</f>
        <v>0</v>
      </c>
    </row>
    <row r="14" spans="1:7" ht="13.5" thickBot="1" x14ac:dyDescent="0.25">
      <c r="A14" s="46"/>
      <c r="B14" s="25"/>
      <c r="C14" s="47"/>
      <c r="D14" s="25"/>
      <c r="E14" s="47"/>
      <c r="F14" s="25"/>
      <c r="G14" s="22"/>
    </row>
    <row r="15" spans="1:7" ht="13.5" thickBot="1" x14ac:dyDescent="0.25">
      <c r="A15" s="12" t="s">
        <v>122</v>
      </c>
      <c r="B15" s="23">
        <f t="shared" ref="B15:G15" si="0">SUM(B5+B7+B9+B11+B13)</f>
        <v>1110168831.4099998</v>
      </c>
      <c r="C15" s="23">
        <f t="shared" si="0"/>
        <v>146245944.5</v>
      </c>
      <c r="D15" s="23">
        <f t="shared" si="0"/>
        <v>1256414775.9099998</v>
      </c>
      <c r="E15" s="23">
        <f t="shared" si="0"/>
        <v>229336360.80000004</v>
      </c>
      <c r="F15" s="23">
        <f t="shared" si="0"/>
        <v>226174192.29999998</v>
      </c>
      <c r="G15" s="23">
        <f t="shared" si="0"/>
        <v>1027078415.11</v>
      </c>
    </row>
    <row r="18" spans="1:5" x14ac:dyDescent="0.2">
      <c r="A18" s="1" t="s">
        <v>115</v>
      </c>
    </row>
    <row r="25" spans="1:5" x14ac:dyDescent="0.2">
      <c r="A25" s="4" t="s">
        <v>164</v>
      </c>
      <c r="B25" s="4"/>
      <c r="C25" s="4" t="s">
        <v>165</v>
      </c>
      <c r="D25" s="4"/>
      <c r="E25" s="4"/>
    </row>
    <row r="26" spans="1:5" ht="15" x14ac:dyDescent="0.25">
      <c r="A26" s="6" t="s">
        <v>166</v>
      </c>
      <c r="B26" s="6"/>
      <c r="C26" s="6" t="s">
        <v>176</v>
      </c>
      <c r="D26" s="6"/>
      <c r="E26" s="6"/>
    </row>
    <row r="27" spans="1:5" ht="15" x14ac:dyDescent="0.25">
      <c r="A27" s="6" t="s">
        <v>167</v>
      </c>
      <c r="B27" s="6"/>
      <c r="C27" s="6" t="s">
        <v>168</v>
      </c>
      <c r="D27" s="6"/>
      <c r="E27" s="6"/>
    </row>
  </sheetData>
  <sheetProtection formatCells="0" formatColumns="0" formatRows="0" autoFilter="0"/>
  <mergeCells count="8">
    <mergeCell ref="A27:B27"/>
    <mergeCell ref="C27:E27"/>
    <mergeCell ref="G2:G3"/>
    <mergeCell ref="A1:G1"/>
    <mergeCell ref="A25:B25"/>
    <mergeCell ref="C25:E25"/>
    <mergeCell ref="A26:B26"/>
    <mergeCell ref="C26:E26"/>
  </mergeCells>
  <printOptions horizontalCentered="1"/>
  <pageMargins left="0.31496062992125984" right="0.31496062992125984" top="0.55118110236220474" bottom="0.55118110236220474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workbookViewId="0">
      <selection activeCell="L8" sqref="L8"/>
    </sheetView>
  </sheetViews>
  <sheetFormatPr baseColWidth="10" defaultColWidth="12" defaultRowHeight="11.25" x14ac:dyDescent="0.2"/>
  <cols>
    <col min="1" max="1" width="59.83203125" style="1" customWidth="1"/>
    <col min="2" max="2" width="19" style="1" customWidth="1"/>
    <col min="3" max="3" width="19.83203125" style="1" customWidth="1"/>
    <col min="4" max="4" width="18.33203125" style="1" customWidth="1"/>
    <col min="5" max="5" width="17.5" style="1" customWidth="1"/>
    <col min="6" max="6" width="17.1640625" style="1" customWidth="1"/>
    <col min="7" max="7" width="18.83203125" style="1" customWidth="1"/>
    <col min="8" max="16384" width="12" style="1"/>
  </cols>
  <sheetData>
    <row r="1" spans="1:8" ht="74.25" customHeight="1" thickBot="1" x14ac:dyDescent="0.25">
      <c r="A1" s="7" t="s">
        <v>128</v>
      </c>
      <c r="B1" s="8"/>
      <c r="C1" s="8"/>
      <c r="D1" s="8"/>
      <c r="E1" s="8"/>
      <c r="F1" s="8"/>
      <c r="G1" s="9"/>
    </row>
    <row r="2" spans="1:8" ht="16.5" customHeight="1" thickBot="1" x14ac:dyDescent="0.25">
      <c r="A2" s="10"/>
      <c r="B2" s="57" t="s">
        <v>56</v>
      </c>
      <c r="C2" s="57"/>
      <c r="D2" s="57"/>
      <c r="E2" s="57"/>
      <c r="F2" s="57"/>
      <c r="G2" s="40" t="s">
        <v>55</v>
      </c>
    </row>
    <row r="3" spans="1:8" ht="30.75" customHeight="1" thickBot="1" x14ac:dyDescent="0.25">
      <c r="A3" s="11" t="s">
        <v>50</v>
      </c>
      <c r="B3" s="20" t="s">
        <v>51</v>
      </c>
      <c r="C3" s="20" t="s">
        <v>114</v>
      </c>
      <c r="D3" s="20" t="s">
        <v>52</v>
      </c>
      <c r="E3" s="20" t="s">
        <v>53</v>
      </c>
      <c r="F3" s="20" t="s">
        <v>54</v>
      </c>
      <c r="G3" s="41"/>
    </row>
    <row r="4" spans="1:8" ht="12.75" x14ac:dyDescent="0.2">
      <c r="A4" s="50" t="s">
        <v>57</v>
      </c>
      <c r="B4" s="54">
        <f>SUM(B5:B11)</f>
        <v>506683386.30999994</v>
      </c>
      <c r="C4" s="55">
        <f>SUM(C5:C11)</f>
        <v>0</v>
      </c>
      <c r="D4" s="54">
        <f>B4+C4</f>
        <v>506683386.30999994</v>
      </c>
      <c r="E4" s="55">
        <f>SUM(E5:E11)</f>
        <v>86989209.859999999</v>
      </c>
      <c r="F4" s="54">
        <f>SUM(F5:F11)</f>
        <v>86989209.859999999</v>
      </c>
      <c r="G4" s="56">
        <f>D4-E4</f>
        <v>419694176.44999993</v>
      </c>
    </row>
    <row r="5" spans="1:8" ht="12.75" x14ac:dyDescent="0.2">
      <c r="A5" s="51" t="s">
        <v>61</v>
      </c>
      <c r="B5" s="22">
        <v>292112888.13999999</v>
      </c>
      <c r="C5" s="25">
        <v>0</v>
      </c>
      <c r="D5" s="22">
        <f t="shared" ref="D5:D68" si="0">B5+C5</f>
        <v>292112888.13999999</v>
      </c>
      <c r="E5" s="25">
        <v>55478032.740000002</v>
      </c>
      <c r="F5" s="22">
        <v>55478032.740000002</v>
      </c>
      <c r="G5" s="27">
        <f t="shared" ref="G5:G68" si="1">D5-E5</f>
        <v>236634855.39999998</v>
      </c>
      <c r="H5" s="48">
        <v>1100</v>
      </c>
    </row>
    <row r="6" spans="1:8" ht="12.75" x14ac:dyDescent="0.2">
      <c r="A6" s="51" t="s">
        <v>62</v>
      </c>
      <c r="B6" s="22">
        <v>2035624.21</v>
      </c>
      <c r="C6" s="25">
        <v>0</v>
      </c>
      <c r="D6" s="22">
        <f t="shared" si="0"/>
        <v>2035624.21</v>
      </c>
      <c r="E6" s="25">
        <v>1300889.8</v>
      </c>
      <c r="F6" s="22">
        <v>1300889.8</v>
      </c>
      <c r="G6" s="27">
        <f t="shared" si="1"/>
        <v>734734.40999999992</v>
      </c>
      <c r="H6" s="48">
        <v>1200</v>
      </c>
    </row>
    <row r="7" spans="1:8" ht="12.75" x14ac:dyDescent="0.2">
      <c r="A7" s="51" t="s">
        <v>63</v>
      </c>
      <c r="B7" s="22">
        <v>59517678.490000002</v>
      </c>
      <c r="C7" s="25">
        <v>0</v>
      </c>
      <c r="D7" s="22">
        <f t="shared" si="0"/>
        <v>59517678.490000002</v>
      </c>
      <c r="E7" s="25">
        <v>6725240.5</v>
      </c>
      <c r="F7" s="22">
        <v>6725240.5</v>
      </c>
      <c r="G7" s="27">
        <f t="shared" si="1"/>
        <v>52792437.990000002</v>
      </c>
      <c r="H7" s="48">
        <v>1300</v>
      </c>
    </row>
    <row r="8" spans="1:8" ht="12.75" x14ac:dyDescent="0.2">
      <c r="A8" s="51" t="s">
        <v>33</v>
      </c>
      <c r="B8" s="22">
        <v>110278901.97</v>
      </c>
      <c r="C8" s="25">
        <v>0</v>
      </c>
      <c r="D8" s="22">
        <f t="shared" si="0"/>
        <v>110278901.97</v>
      </c>
      <c r="E8" s="25">
        <v>16097891.52</v>
      </c>
      <c r="F8" s="22">
        <v>16097891.52</v>
      </c>
      <c r="G8" s="27">
        <f t="shared" si="1"/>
        <v>94181010.450000003</v>
      </c>
      <c r="H8" s="48">
        <v>1400</v>
      </c>
    </row>
    <row r="9" spans="1:8" ht="12.75" x14ac:dyDescent="0.2">
      <c r="A9" s="51" t="s">
        <v>64</v>
      </c>
      <c r="B9" s="22">
        <v>41925101.600000001</v>
      </c>
      <c r="C9" s="25">
        <v>0</v>
      </c>
      <c r="D9" s="22">
        <f t="shared" si="0"/>
        <v>41925101.600000001</v>
      </c>
      <c r="E9" s="25">
        <v>7387155.2999999998</v>
      </c>
      <c r="F9" s="22">
        <v>7387155.2999999998</v>
      </c>
      <c r="G9" s="27">
        <f t="shared" si="1"/>
        <v>34537946.300000004</v>
      </c>
      <c r="H9" s="48">
        <v>1500</v>
      </c>
    </row>
    <row r="10" spans="1:8" ht="12.75" x14ac:dyDescent="0.2">
      <c r="A10" s="51" t="s">
        <v>34</v>
      </c>
      <c r="B10" s="22">
        <v>813191.9</v>
      </c>
      <c r="C10" s="25">
        <v>0</v>
      </c>
      <c r="D10" s="22">
        <f t="shared" si="0"/>
        <v>813191.9</v>
      </c>
      <c r="E10" s="25">
        <v>0</v>
      </c>
      <c r="F10" s="22">
        <v>0</v>
      </c>
      <c r="G10" s="27">
        <f t="shared" si="1"/>
        <v>813191.9</v>
      </c>
      <c r="H10" s="48">
        <v>1600</v>
      </c>
    </row>
    <row r="11" spans="1:8" ht="12.75" x14ac:dyDescent="0.2">
      <c r="A11" s="51" t="s">
        <v>65</v>
      </c>
      <c r="B11" s="22">
        <v>0</v>
      </c>
      <c r="C11" s="25">
        <v>0</v>
      </c>
      <c r="D11" s="22">
        <f t="shared" si="0"/>
        <v>0</v>
      </c>
      <c r="E11" s="25">
        <v>0</v>
      </c>
      <c r="F11" s="22">
        <v>0</v>
      </c>
      <c r="G11" s="27">
        <f t="shared" si="1"/>
        <v>0</v>
      </c>
      <c r="H11" s="48">
        <v>1700</v>
      </c>
    </row>
    <row r="12" spans="1:8" ht="12.75" x14ac:dyDescent="0.2">
      <c r="A12" s="50" t="s">
        <v>117</v>
      </c>
      <c r="B12" s="54">
        <f>SUM(B13:B21)</f>
        <v>105596423.09</v>
      </c>
      <c r="C12" s="55">
        <f>SUM(C13:C21)</f>
        <v>5715608.5899999999</v>
      </c>
      <c r="D12" s="54">
        <f t="shared" si="0"/>
        <v>111312031.68000001</v>
      </c>
      <c r="E12" s="55">
        <f>SUM(E13:E21)</f>
        <v>11319250.149999999</v>
      </c>
      <c r="F12" s="54">
        <f>SUM(F13:F21)</f>
        <v>8666600.0499999989</v>
      </c>
      <c r="G12" s="56">
        <f t="shared" si="1"/>
        <v>99992781.530000001</v>
      </c>
      <c r="H12" s="49">
        <v>0</v>
      </c>
    </row>
    <row r="13" spans="1:8" ht="12.75" x14ac:dyDescent="0.2">
      <c r="A13" s="51" t="s">
        <v>66</v>
      </c>
      <c r="B13" s="22">
        <v>9504049.8399999999</v>
      </c>
      <c r="C13" s="25">
        <v>42400.32</v>
      </c>
      <c r="D13" s="22">
        <f t="shared" si="0"/>
        <v>9546450.1600000001</v>
      </c>
      <c r="E13" s="25">
        <v>334660.27</v>
      </c>
      <c r="F13" s="22">
        <v>318235.28000000003</v>
      </c>
      <c r="G13" s="27">
        <f t="shared" si="1"/>
        <v>9211789.8900000006</v>
      </c>
      <c r="H13" s="48">
        <v>2100</v>
      </c>
    </row>
    <row r="14" spans="1:8" ht="12.75" x14ac:dyDescent="0.2">
      <c r="A14" s="51" t="s">
        <v>67</v>
      </c>
      <c r="B14" s="22">
        <v>5313703.1399999997</v>
      </c>
      <c r="C14" s="25">
        <v>137077.20000000001</v>
      </c>
      <c r="D14" s="22">
        <f t="shared" si="0"/>
        <v>5450780.3399999999</v>
      </c>
      <c r="E14" s="25">
        <v>922645.88</v>
      </c>
      <c r="F14" s="22">
        <v>699152.83</v>
      </c>
      <c r="G14" s="27">
        <f t="shared" si="1"/>
        <v>4528134.46</v>
      </c>
      <c r="H14" s="48">
        <v>2200</v>
      </c>
    </row>
    <row r="15" spans="1:8" ht="12.75" x14ac:dyDescent="0.2">
      <c r="A15" s="51" t="s">
        <v>68</v>
      </c>
      <c r="B15" s="22">
        <v>588560</v>
      </c>
      <c r="C15" s="25">
        <v>0</v>
      </c>
      <c r="D15" s="22">
        <f t="shared" si="0"/>
        <v>588560</v>
      </c>
      <c r="E15" s="25">
        <v>0</v>
      </c>
      <c r="F15" s="22">
        <v>0</v>
      </c>
      <c r="G15" s="27">
        <f t="shared" si="1"/>
        <v>588560</v>
      </c>
      <c r="H15" s="48">
        <v>2300</v>
      </c>
    </row>
    <row r="16" spans="1:8" ht="12.75" x14ac:dyDescent="0.2">
      <c r="A16" s="51" t="s">
        <v>69</v>
      </c>
      <c r="B16" s="22">
        <v>32103718.949999999</v>
      </c>
      <c r="C16" s="25">
        <v>3602867.2</v>
      </c>
      <c r="D16" s="22">
        <f t="shared" si="0"/>
        <v>35706586.149999999</v>
      </c>
      <c r="E16" s="25">
        <v>2239561.84</v>
      </c>
      <c r="F16" s="22">
        <v>1311224.3999999999</v>
      </c>
      <c r="G16" s="27">
        <f t="shared" si="1"/>
        <v>33467024.309999999</v>
      </c>
      <c r="H16" s="48">
        <v>2400</v>
      </c>
    </row>
    <row r="17" spans="1:8" ht="12.75" x14ac:dyDescent="0.2">
      <c r="A17" s="51" t="s">
        <v>70</v>
      </c>
      <c r="B17" s="22">
        <v>1990042.66</v>
      </c>
      <c r="C17" s="25">
        <v>0</v>
      </c>
      <c r="D17" s="22">
        <f t="shared" si="0"/>
        <v>1990042.66</v>
      </c>
      <c r="E17" s="25">
        <v>54264.61</v>
      </c>
      <c r="F17" s="22">
        <v>36724.61</v>
      </c>
      <c r="G17" s="27">
        <f t="shared" si="1"/>
        <v>1935778.0499999998</v>
      </c>
      <c r="H17" s="48">
        <v>2500</v>
      </c>
    </row>
    <row r="18" spans="1:8" ht="12.75" x14ac:dyDescent="0.2">
      <c r="A18" s="51" t="s">
        <v>71</v>
      </c>
      <c r="B18" s="22">
        <v>26534424.879999999</v>
      </c>
      <c r="C18" s="25">
        <v>59683.87</v>
      </c>
      <c r="D18" s="22">
        <f t="shared" si="0"/>
        <v>26594108.75</v>
      </c>
      <c r="E18" s="25">
        <v>6324168.8099999996</v>
      </c>
      <c r="F18" s="22">
        <v>5389149.7599999998</v>
      </c>
      <c r="G18" s="27">
        <f t="shared" si="1"/>
        <v>20269939.940000001</v>
      </c>
      <c r="H18" s="48">
        <v>2600</v>
      </c>
    </row>
    <row r="19" spans="1:8" ht="12.75" x14ac:dyDescent="0.2">
      <c r="A19" s="51" t="s">
        <v>72</v>
      </c>
      <c r="B19" s="22">
        <v>16920360.469999999</v>
      </c>
      <c r="C19" s="25">
        <v>146160</v>
      </c>
      <c r="D19" s="22">
        <f t="shared" si="0"/>
        <v>17066520.469999999</v>
      </c>
      <c r="E19" s="25">
        <v>267826.36</v>
      </c>
      <c r="F19" s="22">
        <v>78493.8</v>
      </c>
      <c r="G19" s="27">
        <f t="shared" si="1"/>
        <v>16798694.109999999</v>
      </c>
      <c r="H19" s="48">
        <v>2700</v>
      </c>
    </row>
    <row r="20" spans="1:8" ht="12.75" x14ac:dyDescent="0.2">
      <c r="A20" s="51" t="s">
        <v>73</v>
      </c>
      <c r="B20" s="22">
        <v>975780</v>
      </c>
      <c r="C20" s="25">
        <v>1532420</v>
      </c>
      <c r="D20" s="22">
        <f t="shared" si="0"/>
        <v>2508200</v>
      </c>
      <c r="E20" s="25">
        <v>0</v>
      </c>
      <c r="F20" s="22">
        <v>0</v>
      </c>
      <c r="G20" s="27">
        <f t="shared" si="1"/>
        <v>2508200</v>
      </c>
      <c r="H20" s="48">
        <v>2800</v>
      </c>
    </row>
    <row r="21" spans="1:8" ht="12.75" x14ac:dyDescent="0.2">
      <c r="A21" s="51" t="s">
        <v>74</v>
      </c>
      <c r="B21" s="22">
        <v>11665783.15</v>
      </c>
      <c r="C21" s="25">
        <v>195000</v>
      </c>
      <c r="D21" s="22">
        <f t="shared" si="0"/>
        <v>11860783.15</v>
      </c>
      <c r="E21" s="25">
        <v>1176122.3799999999</v>
      </c>
      <c r="F21" s="22">
        <v>833619.37</v>
      </c>
      <c r="G21" s="27">
        <f t="shared" si="1"/>
        <v>10684660.77</v>
      </c>
      <c r="H21" s="48">
        <v>2900</v>
      </c>
    </row>
    <row r="22" spans="1:8" ht="12.75" x14ac:dyDescent="0.2">
      <c r="A22" s="50" t="s">
        <v>58</v>
      </c>
      <c r="B22" s="54">
        <f>SUM(B23:B31)</f>
        <v>135815273.30000001</v>
      </c>
      <c r="C22" s="55">
        <f>SUM(C23:C31)</f>
        <v>9024286.7699999996</v>
      </c>
      <c r="D22" s="54">
        <f t="shared" si="0"/>
        <v>144839560.07000002</v>
      </c>
      <c r="E22" s="55">
        <f>SUM(E23:E31)</f>
        <v>24812924.32</v>
      </c>
      <c r="F22" s="54">
        <f>SUM(F23:F31)</f>
        <v>24553432.32</v>
      </c>
      <c r="G22" s="56">
        <f t="shared" si="1"/>
        <v>120026635.75000003</v>
      </c>
      <c r="H22" s="49">
        <v>0</v>
      </c>
    </row>
    <row r="23" spans="1:8" ht="12.75" x14ac:dyDescent="0.2">
      <c r="A23" s="51" t="s">
        <v>75</v>
      </c>
      <c r="B23" s="22">
        <v>34290942.780000001</v>
      </c>
      <c r="C23" s="25">
        <v>0</v>
      </c>
      <c r="D23" s="22">
        <f t="shared" si="0"/>
        <v>34290942.780000001</v>
      </c>
      <c r="E23" s="25">
        <v>14646012.789999999</v>
      </c>
      <c r="F23" s="22">
        <v>14646012.789999999</v>
      </c>
      <c r="G23" s="27">
        <f t="shared" si="1"/>
        <v>19644929.990000002</v>
      </c>
      <c r="H23" s="48">
        <v>3100</v>
      </c>
    </row>
    <row r="24" spans="1:8" ht="12.75" x14ac:dyDescent="0.2">
      <c r="A24" s="51" t="s">
        <v>76</v>
      </c>
      <c r="B24" s="22">
        <v>7510303.8799999999</v>
      </c>
      <c r="C24" s="25">
        <v>1287136</v>
      </c>
      <c r="D24" s="22">
        <f t="shared" si="0"/>
        <v>8797439.879999999</v>
      </c>
      <c r="E24" s="25">
        <v>469381.52</v>
      </c>
      <c r="F24" s="22">
        <v>469381.52</v>
      </c>
      <c r="G24" s="27">
        <f t="shared" si="1"/>
        <v>8328058.3599999994</v>
      </c>
      <c r="H24" s="48">
        <v>3200</v>
      </c>
    </row>
    <row r="25" spans="1:8" ht="12.75" x14ac:dyDescent="0.2">
      <c r="A25" s="51" t="s">
        <v>77</v>
      </c>
      <c r="B25" s="22">
        <v>26105637.98</v>
      </c>
      <c r="C25" s="25">
        <v>3935927.79</v>
      </c>
      <c r="D25" s="22">
        <f t="shared" si="0"/>
        <v>30041565.77</v>
      </c>
      <c r="E25" s="25">
        <v>3981875.59</v>
      </c>
      <c r="F25" s="22">
        <v>3981875.59</v>
      </c>
      <c r="G25" s="27">
        <f t="shared" si="1"/>
        <v>26059690.18</v>
      </c>
      <c r="H25" s="48">
        <v>3300</v>
      </c>
    </row>
    <row r="26" spans="1:8" ht="12.75" x14ac:dyDescent="0.2">
      <c r="A26" s="51" t="s">
        <v>78</v>
      </c>
      <c r="B26" s="22">
        <v>7900000</v>
      </c>
      <c r="C26" s="25">
        <v>9877.42</v>
      </c>
      <c r="D26" s="22">
        <f t="shared" si="0"/>
        <v>7909877.4199999999</v>
      </c>
      <c r="E26" s="25">
        <v>419324.75</v>
      </c>
      <c r="F26" s="22">
        <v>419324.75</v>
      </c>
      <c r="G26" s="27">
        <f t="shared" si="1"/>
        <v>7490552.6699999999</v>
      </c>
      <c r="H26" s="48">
        <v>3400</v>
      </c>
    </row>
    <row r="27" spans="1:8" ht="12.75" x14ac:dyDescent="0.2">
      <c r="A27" s="51" t="s">
        <v>79</v>
      </c>
      <c r="B27" s="22">
        <v>18964783.809999999</v>
      </c>
      <c r="C27" s="25">
        <v>3485375.76</v>
      </c>
      <c r="D27" s="22">
        <f t="shared" si="0"/>
        <v>22450159.57</v>
      </c>
      <c r="E27" s="25">
        <v>2621492.75</v>
      </c>
      <c r="F27" s="22">
        <v>2621492.75</v>
      </c>
      <c r="G27" s="27">
        <f t="shared" si="1"/>
        <v>19828666.82</v>
      </c>
      <c r="H27" s="48">
        <v>3500</v>
      </c>
    </row>
    <row r="28" spans="1:8" ht="12.75" x14ac:dyDescent="0.2">
      <c r="A28" s="51" t="s">
        <v>126</v>
      </c>
      <c r="B28" s="22">
        <v>9165708.8000000007</v>
      </c>
      <c r="C28" s="25">
        <v>91674.8</v>
      </c>
      <c r="D28" s="22">
        <f t="shared" si="0"/>
        <v>9257383.6000000015</v>
      </c>
      <c r="E28" s="25">
        <v>141254.71</v>
      </c>
      <c r="F28" s="22">
        <v>141254.71</v>
      </c>
      <c r="G28" s="27">
        <f t="shared" si="1"/>
        <v>9116128.8900000006</v>
      </c>
      <c r="H28" s="48">
        <v>3600</v>
      </c>
    </row>
    <row r="29" spans="1:8" ht="12.75" x14ac:dyDescent="0.2">
      <c r="A29" s="51" t="s">
        <v>80</v>
      </c>
      <c r="B29" s="22">
        <v>1148335.01</v>
      </c>
      <c r="C29" s="25">
        <v>0</v>
      </c>
      <c r="D29" s="22">
        <f t="shared" si="0"/>
        <v>1148335.01</v>
      </c>
      <c r="E29" s="25">
        <v>76874.67</v>
      </c>
      <c r="F29" s="22">
        <v>76874.67</v>
      </c>
      <c r="G29" s="27">
        <f t="shared" si="1"/>
        <v>1071460.3400000001</v>
      </c>
      <c r="H29" s="48">
        <v>3700</v>
      </c>
    </row>
    <row r="30" spans="1:8" ht="12.75" x14ac:dyDescent="0.2">
      <c r="A30" s="51" t="s">
        <v>81</v>
      </c>
      <c r="B30" s="22">
        <v>10602352</v>
      </c>
      <c r="C30" s="25">
        <v>138296</v>
      </c>
      <c r="D30" s="22">
        <f t="shared" si="0"/>
        <v>10740648</v>
      </c>
      <c r="E30" s="25">
        <v>1200843.54</v>
      </c>
      <c r="F30" s="22">
        <v>942627.54</v>
      </c>
      <c r="G30" s="27">
        <f t="shared" si="1"/>
        <v>9539804.4600000009</v>
      </c>
      <c r="H30" s="48">
        <v>3800</v>
      </c>
    </row>
    <row r="31" spans="1:8" ht="12.75" x14ac:dyDescent="0.2">
      <c r="A31" s="51" t="s">
        <v>18</v>
      </c>
      <c r="B31" s="22">
        <v>20127209.039999999</v>
      </c>
      <c r="C31" s="25">
        <v>75999</v>
      </c>
      <c r="D31" s="22">
        <f t="shared" si="0"/>
        <v>20203208.039999999</v>
      </c>
      <c r="E31" s="25">
        <v>1255864</v>
      </c>
      <c r="F31" s="22">
        <v>1254588</v>
      </c>
      <c r="G31" s="27">
        <f t="shared" si="1"/>
        <v>18947344.039999999</v>
      </c>
      <c r="H31" s="48">
        <v>3900</v>
      </c>
    </row>
    <row r="32" spans="1:8" ht="12.75" x14ac:dyDescent="0.2">
      <c r="A32" s="50" t="s">
        <v>118</v>
      </c>
      <c r="B32" s="54">
        <f>SUM(B33:B41)</f>
        <v>153489615.72999999</v>
      </c>
      <c r="C32" s="55">
        <f>SUM(C33:C41)</f>
        <v>26100</v>
      </c>
      <c r="D32" s="54">
        <f t="shared" si="0"/>
        <v>153515715.72999999</v>
      </c>
      <c r="E32" s="55">
        <f>SUM(E33:E41)</f>
        <v>27888526.16</v>
      </c>
      <c r="F32" s="54">
        <f>SUM(F33:F41)</f>
        <v>27811966.16</v>
      </c>
      <c r="G32" s="56">
        <f t="shared" si="1"/>
        <v>125627189.56999999</v>
      </c>
      <c r="H32" s="49">
        <v>0</v>
      </c>
    </row>
    <row r="33" spans="1:8" ht="12.75" x14ac:dyDescent="0.2">
      <c r="A33" s="51" t="s">
        <v>82</v>
      </c>
      <c r="B33" s="22">
        <v>0</v>
      </c>
      <c r="C33" s="25">
        <v>0</v>
      </c>
      <c r="D33" s="22">
        <f t="shared" si="0"/>
        <v>0</v>
      </c>
      <c r="E33" s="25">
        <v>0</v>
      </c>
      <c r="F33" s="22">
        <v>0</v>
      </c>
      <c r="G33" s="27">
        <f t="shared" si="1"/>
        <v>0</v>
      </c>
      <c r="H33" s="48">
        <v>4100</v>
      </c>
    </row>
    <row r="34" spans="1:8" ht="12.75" x14ac:dyDescent="0.2">
      <c r="A34" s="51" t="s">
        <v>83</v>
      </c>
      <c r="B34" s="22">
        <v>94486943.739999995</v>
      </c>
      <c r="C34" s="25">
        <v>0</v>
      </c>
      <c r="D34" s="22">
        <f t="shared" si="0"/>
        <v>94486943.739999995</v>
      </c>
      <c r="E34" s="25">
        <v>23794677.75</v>
      </c>
      <c r="F34" s="22">
        <v>23794677.75</v>
      </c>
      <c r="G34" s="27">
        <f t="shared" si="1"/>
        <v>70692265.989999995</v>
      </c>
      <c r="H34" s="48">
        <v>4200</v>
      </c>
    </row>
    <row r="35" spans="1:8" ht="12.75" x14ac:dyDescent="0.2">
      <c r="A35" s="51" t="s">
        <v>84</v>
      </c>
      <c r="B35" s="22">
        <v>23850000</v>
      </c>
      <c r="C35" s="25">
        <v>0</v>
      </c>
      <c r="D35" s="22">
        <f t="shared" si="0"/>
        <v>23850000</v>
      </c>
      <c r="E35" s="25">
        <v>516720</v>
      </c>
      <c r="F35" s="22">
        <v>516720</v>
      </c>
      <c r="G35" s="27">
        <f t="shared" si="1"/>
        <v>23333280</v>
      </c>
      <c r="H35" s="48">
        <v>4300</v>
      </c>
    </row>
    <row r="36" spans="1:8" ht="12.75" x14ac:dyDescent="0.2">
      <c r="A36" s="51" t="s">
        <v>85</v>
      </c>
      <c r="B36" s="22">
        <v>35152671.990000002</v>
      </c>
      <c r="C36" s="25">
        <v>26100</v>
      </c>
      <c r="D36" s="22">
        <f t="shared" si="0"/>
        <v>35178771.990000002</v>
      </c>
      <c r="E36" s="25">
        <v>3577128.41</v>
      </c>
      <c r="F36" s="22">
        <v>3500568.41</v>
      </c>
      <c r="G36" s="27">
        <f t="shared" si="1"/>
        <v>31601643.580000002</v>
      </c>
      <c r="H36" s="48">
        <v>4400</v>
      </c>
    </row>
    <row r="37" spans="1:8" ht="12.75" x14ac:dyDescent="0.2">
      <c r="A37" s="51" t="s">
        <v>39</v>
      </c>
      <c r="B37" s="22">
        <v>0</v>
      </c>
      <c r="C37" s="25">
        <v>0</v>
      </c>
      <c r="D37" s="22">
        <f t="shared" si="0"/>
        <v>0</v>
      </c>
      <c r="E37" s="25">
        <v>0</v>
      </c>
      <c r="F37" s="22">
        <v>0</v>
      </c>
      <c r="G37" s="27">
        <f t="shared" si="1"/>
        <v>0</v>
      </c>
      <c r="H37" s="48">
        <v>4500</v>
      </c>
    </row>
    <row r="38" spans="1:8" ht="12.75" x14ac:dyDescent="0.2">
      <c r="A38" s="51" t="s">
        <v>86</v>
      </c>
      <c r="B38" s="22">
        <v>0</v>
      </c>
      <c r="C38" s="25">
        <v>0</v>
      </c>
      <c r="D38" s="22">
        <f t="shared" si="0"/>
        <v>0</v>
      </c>
      <c r="E38" s="25">
        <v>0</v>
      </c>
      <c r="F38" s="22">
        <v>0</v>
      </c>
      <c r="G38" s="27">
        <f t="shared" si="1"/>
        <v>0</v>
      </c>
      <c r="H38" s="48">
        <v>4600</v>
      </c>
    </row>
    <row r="39" spans="1:8" ht="12.75" x14ac:dyDescent="0.2">
      <c r="A39" s="51" t="s">
        <v>87</v>
      </c>
      <c r="B39" s="22">
        <v>0</v>
      </c>
      <c r="C39" s="25">
        <v>0</v>
      </c>
      <c r="D39" s="22">
        <f t="shared" si="0"/>
        <v>0</v>
      </c>
      <c r="E39" s="25">
        <v>0</v>
      </c>
      <c r="F39" s="22">
        <v>0</v>
      </c>
      <c r="G39" s="27">
        <f t="shared" si="1"/>
        <v>0</v>
      </c>
      <c r="H39" s="48">
        <v>4700</v>
      </c>
    </row>
    <row r="40" spans="1:8" ht="12.75" x14ac:dyDescent="0.2">
      <c r="A40" s="51" t="s">
        <v>35</v>
      </c>
      <c r="B40" s="22">
        <v>0</v>
      </c>
      <c r="C40" s="25">
        <v>0</v>
      </c>
      <c r="D40" s="22">
        <f t="shared" si="0"/>
        <v>0</v>
      </c>
      <c r="E40" s="25">
        <v>0</v>
      </c>
      <c r="F40" s="22">
        <v>0</v>
      </c>
      <c r="G40" s="27">
        <f t="shared" si="1"/>
        <v>0</v>
      </c>
      <c r="H40" s="48">
        <v>4800</v>
      </c>
    </row>
    <row r="41" spans="1:8" ht="12.75" x14ac:dyDescent="0.2">
      <c r="A41" s="51" t="s">
        <v>88</v>
      </c>
      <c r="B41" s="22">
        <v>0</v>
      </c>
      <c r="C41" s="25">
        <v>0</v>
      </c>
      <c r="D41" s="22">
        <f t="shared" si="0"/>
        <v>0</v>
      </c>
      <c r="E41" s="25">
        <v>0</v>
      </c>
      <c r="F41" s="22">
        <v>0</v>
      </c>
      <c r="G41" s="27">
        <f t="shared" si="1"/>
        <v>0</v>
      </c>
      <c r="H41" s="48">
        <v>4900</v>
      </c>
    </row>
    <row r="42" spans="1:8" ht="12.75" x14ac:dyDescent="0.2">
      <c r="A42" s="50" t="s">
        <v>119</v>
      </c>
      <c r="B42" s="54">
        <f>SUM(B43:B51)</f>
        <v>19876026.879999999</v>
      </c>
      <c r="C42" s="55">
        <f>SUM(C43:C51)</f>
        <v>32831122.919999998</v>
      </c>
      <c r="D42" s="54">
        <f t="shared" si="0"/>
        <v>52707149.799999997</v>
      </c>
      <c r="E42" s="55">
        <f>SUM(E43:E51)</f>
        <v>14053428.75</v>
      </c>
      <c r="F42" s="54">
        <f>SUM(F43:F51)</f>
        <v>13879962.35</v>
      </c>
      <c r="G42" s="56">
        <f t="shared" si="1"/>
        <v>38653721.049999997</v>
      </c>
      <c r="H42" s="49">
        <v>0</v>
      </c>
    </row>
    <row r="43" spans="1:8" ht="12.75" x14ac:dyDescent="0.2">
      <c r="A43" s="52" t="s">
        <v>89</v>
      </c>
      <c r="B43" s="22">
        <v>4087124</v>
      </c>
      <c r="C43" s="25">
        <v>240000</v>
      </c>
      <c r="D43" s="22">
        <f t="shared" si="0"/>
        <v>4327124</v>
      </c>
      <c r="E43" s="25">
        <v>304293.84000000003</v>
      </c>
      <c r="F43" s="22">
        <v>179431.44</v>
      </c>
      <c r="G43" s="27">
        <f t="shared" si="1"/>
        <v>4022830.16</v>
      </c>
      <c r="H43" s="48">
        <v>5100</v>
      </c>
    </row>
    <row r="44" spans="1:8" ht="12.75" x14ac:dyDescent="0.2">
      <c r="A44" s="51" t="s">
        <v>90</v>
      </c>
      <c r="B44" s="22">
        <v>746181.09</v>
      </c>
      <c r="C44" s="25">
        <v>9105000</v>
      </c>
      <c r="D44" s="22">
        <f t="shared" si="0"/>
        <v>9851181.0899999999</v>
      </c>
      <c r="E44" s="25">
        <v>0</v>
      </c>
      <c r="F44" s="22">
        <v>0</v>
      </c>
      <c r="G44" s="27">
        <f t="shared" si="1"/>
        <v>9851181.0899999999</v>
      </c>
      <c r="H44" s="48">
        <v>5200</v>
      </c>
    </row>
    <row r="45" spans="1:8" ht="12.75" x14ac:dyDescent="0.2">
      <c r="A45" s="51" t="s">
        <v>91</v>
      </c>
      <c r="B45" s="22">
        <v>634497.30000000005</v>
      </c>
      <c r="C45" s="25">
        <v>0</v>
      </c>
      <c r="D45" s="22">
        <f t="shared" si="0"/>
        <v>634497.30000000005</v>
      </c>
      <c r="E45" s="25">
        <v>0</v>
      </c>
      <c r="F45" s="22">
        <v>0</v>
      </c>
      <c r="G45" s="27">
        <f t="shared" si="1"/>
        <v>634497.30000000005</v>
      </c>
      <c r="H45" s="48">
        <v>5300</v>
      </c>
    </row>
    <row r="46" spans="1:8" ht="12.75" x14ac:dyDescent="0.2">
      <c r="A46" s="51" t="s">
        <v>92</v>
      </c>
      <c r="B46" s="22">
        <v>0</v>
      </c>
      <c r="C46" s="25">
        <v>13452573.4</v>
      </c>
      <c r="D46" s="22">
        <f t="shared" si="0"/>
        <v>13452573.4</v>
      </c>
      <c r="E46" s="25">
        <v>13452573.390000001</v>
      </c>
      <c r="F46" s="22">
        <v>13452573.390000001</v>
      </c>
      <c r="G46" s="27">
        <f t="shared" si="1"/>
        <v>9.9999997764825821E-3</v>
      </c>
      <c r="H46" s="48">
        <v>5400</v>
      </c>
    </row>
    <row r="47" spans="1:8" ht="12.75" x14ac:dyDescent="0.2">
      <c r="A47" s="51" t="s">
        <v>93</v>
      </c>
      <c r="B47" s="22">
        <v>1342973.35</v>
      </c>
      <c r="C47" s="25">
        <v>6898000</v>
      </c>
      <c r="D47" s="22">
        <f t="shared" si="0"/>
        <v>8240973.3499999996</v>
      </c>
      <c r="E47" s="25">
        <v>0</v>
      </c>
      <c r="F47" s="22">
        <v>0</v>
      </c>
      <c r="G47" s="27">
        <f t="shared" si="1"/>
        <v>8240973.3499999996</v>
      </c>
      <c r="H47" s="48">
        <v>5500</v>
      </c>
    </row>
    <row r="48" spans="1:8" ht="12.75" x14ac:dyDescent="0.2">
      <c r="A48" s="51" t="s">
        <v>94</v>
      </c>
      <c r="B48" s="22">
        <v>2208703.44</v>
      </c>
      <c r="C48" s="25">
        <v>3135549.52</v>
      </c>
      <c r="D48" s="22">
        <f t="shared" si="0"/>
        <v>5344252.96</v>
      </c>
      <c r="E48" s="25">
        <v>296561.52</v>
      </c>
      <c r="F48" s="22">
        <v>247957.52</v>
      </c>
      <c r="G48" s="27">
        <f t="shared" si="1"/>
        <v>5047691.4399999995</v>
      </c>
      <c r="H48" s="48">
        <v>5600</v>
      </c>
    </row>
    <row r="49" spans="1:8" ht="12.75" x14ac:dyDescent="0.2">
      <c r="A49" s="51" t="s">
        <v>95</v>
      </c>
      <c r="B49" s="22">
        <v>0</v>
      </c>
      <c r="C49" s="25">
        <v>0</v>
      </c>
      <c r="D49" s="22">
        <f t="shared" si="0"/>
        <v>0</v>
      </c>
      <c r="E49" s="25">
        <v>0</v>
      </c>
      <c r="F49" s="22">
        <v>0</v>
      </c>
      <c r="G49" s="27">
        <f t="shared" si="1"/>
        <v>0</v>
      </c>
      <c r="H49" s="48">
        <v>5700</v>
      </c>
    </row>
    <row r="50" spans="1:8" ht="12.75" x14ac:dyDescent="0.2">
      <c r="A50" s="51" t="s">
        <v>96</v>
      </c>
      <c r="B50" s="22">
        <v>10000000</v>
      </c>
      <c r="C50" s="25">
        <v>0</v>
      </c>
      <c r="D50" s="22">
        <f t="shared" si="0"/>
        <v>10000000</v>
      </c>
      <c r="E50" s="25">
        <v>0</v>
      </c>
      <c r="F50" s="22">
        <v>0</v>
      </c>
      <c r="G50" s="27">
        <f t="shared" si="1"/>
        <v>10000000</v>
      </c>
      <c r="H50" s="48">
        <v>5800</v>
      </c>
    </row>
    <row r="51" spans="1:8" ht="12.75" x14ac:dyDescent="0.2">
      <c r="A51" s="51" t="s">
        <v>97</v>
      </c>
      <c r="B51" s="22">
        <v>856547.7</v>
      </c>
      <c r="C51" s="25">
        <v>0</v>
      </c>
      <c r="D51" s="22">
        <f t="shared" si="0"/>
        <v>856547.7</v>
      </c>
      <c r="E51" s="25">
        <v>0</v>
      </c>
      <c r="F51" s="22">
        <v>0</v>
      </c>
      <c r="G51" s="27">
        <f t="shared" si="1"/>
        <v>856547.7</v>
      </c>
      <c r="H51" s="48">
        <v>5900</v>
      </c>
    </row>
    <row r="52" spans="1:8" ht="12.75" x14ac:dyDescent="0.2">
      <c r="A52" s="50" t="s">
        <v>59</v>
      </c>
      <c r="B52" s="54">
        <f>SUM(B53:B55)</f>
        <v>162958106.09999999</v>
      </c>
      <c r="C52" s="55">
        <f>SUM(C53:C55)</f>
        <v>98648826.219999999</v>
      </c>
      <c r="D52" s="54">
        <f t="shared" si="0"/>
        <v>261606932.31999999</v>
      </c>
      <c r="E52" s="55">
        <f>SUM(E53:E55)</f>
        <v>59955607.259999998</v>
      </c>
      <c r="F52" s="54">
        <f>SUM(F53:F55)</f>
        <v>59955607.259999998</v>
      </c>
      <c r="G52" s="56">
        <f t="shared" si="1"/>
        <v>201651325.06</v>
      </c>
      <c r="H52" s="49">
        <v>0</v>
      </c>
    </row>
    <row r="53" spans="1:8" ht="12.75" x14ac:dyDescent="0.2">
      <c r="A53" s="51" t="s">
        <v>98</v>
      </c>
      <c r="B53" s="22">
        <v>162958106.09999999</v>
      </c>
      <c r="C53" s="25">
        <v>86198481.189999998</v>
      </c>
      <c r="D53" s="22">
        <f t="shared" si="0"/>
        <v>249156587.28999999</v>
      </c>
      <c r="E53" s="25">
        <v>59955607.259999998</v>
      </c>
      <c r="F53" s="22">
        <v>59955607.259999998</v>
      </c>
      <c r="G53" s="27">
        <f t="shared" si="1"/>
        <v>189200980.03</v>
      </c>
      <c r="H53" s="48">
        <v>6100</v>
      </c>
    </row>
    <row r="54" spans="1:8" ht="12.75" x14ac:dyDescent="0.2">
      <c r="A54" s="51" t="s">
        <v>99</v>
      </c>
      <c r="B54" s="22">
        <v>0</v>
      </c>
      <c r="C54" s="25">
        <v>12450345.029999999</v>
      </c>
      <c r="D54" s="22">
        <f t="shared" si="0"/>
        <v>12450345.029999999</v>
      </c>
      <c r="E54" s="25">
        <v>0</v>
      </c>
      <c r="F54" s="22">
        <v>0</v>
      </c>
      <c r="G54" s="27">
        <f t="shared" si="1"/>
        <v>12450345.029999999</v>
      </c>
      <c r="H54" s="48">
        <v>6200</v>
      </c>
    </row>
    <row r="55" spans="1:8" ht="12.75" x14ac:dyDescent="0.2">
      <c r="A55" s="51" t="s">
        <v>100</v>
      </c>
      <c r="B55" s="22">
        <v>0</v>
      </c>
      <c r="C55" s="25">
        <v>0</v>
      </c>
      <c r="D55" s="22">
        <f t="shared" si="0"/>
        <v>0</v>
      </c>
      <c r="E55" s="25">
        <v>0</v>
      </c>
      <c r="F55" s="22">
        <v>0</v>
      </c>
      <c r="G55" s="27">
        <f t="shared" si="1"/>
        <v>0</v>
      </c>
      <c r="H55" s="48">
        <v>6300</v>
      </c>
    </row>
    <row r="56" spans="1:8" ht="12.75" x14ac:dyDescent="0.2">
      <c r="A56" s="50" t="s">
        <v>120</v>
      </c>
      <c r="B56" s="54">
        <f>SUM(B57:B63)</f>
        <v>10000000</v>
      </c>
      <c r="C56" s="55">
        <f>SUM(C57:C63)</f>
        <v>0</v>
      </c>
      <c r="D56" s="54">
        <f t="shared" si="0"/>
        <v>10000000</v>
      </c>
      <c r="E56" s="55">
        <f>SUM(E57:E63)</f>
        <v>0</v>
      </c>
      <c r="F56" s="54">
        <f>SUM(F57:F63)</f>
        <v>0</v>
      </c>
      <c r="G56" s="56">
        <f t="shared" si="1"/>
        <v>10000000</v>
      </c>
      <c r="H56" s="49">
        <v>0</v>
      </c>
    </row>
    <row r="57" spans="1:8" ht="12.75" x14ac:dyDescent="0.2">
      <c r="A57" s="51" t="s">
        <v>127</v>
      </c>
      <c r="B57" s="22">
        <v>0</v>
      </c>
      <c r="C57" s="25">
        <v>0</v>
      </c>
      <c r="D57" s="22">
        <f t="shared" si="0"/>
        <v>0</v>
      </c>
      <c r="E57" s="25">
        <v>0</v>
      </c>
      <c r="F57" s="22">
        <v>0</v>
      </c>
      <c r="G57" s="27">
        <f t="shared" si="1"/>
        <v>0</v>
      </c>
      <c r="H57" s="48">
        <v>7100</v>
      </c>
    </row>
    <row r="58" spans="1:8" ht="12.75" x14ac:dyDescent="0.2">
      <c r="A58" s="51" t="s">
        <v>101</v>
      </c>
      <c r="B58" s="22">
        <v>0</v>
      </c>
      <c r="C58" s="25">
        <v>0</v>
      </c>
      <c r="D58" s="22">
        <f t="shared" si="0"/>
        <v>0</v>
      </c>
      <c r="E58" s="25">
        <v>0</v>
      </c>
      <c r="F58" s="22">
        <v>0</v>
      </c>
      <c r="G58" s="27">
        <f t="shared" si="1"/>
        <v>0</v>
      </c>
      <c r="H58" s="48">
        <v>7200</v>
      </c>
    </row>
    <row r="59" spans="1:8" ht="12.75" x14ac:dyDescent="0.2">
      <c r="A59" s="51" t="s">
        <v>102</v>
      </c>
      <c r="B59" s="22">
        <v>0</v>
      </c>
      <c r="C59" s="25">
        <v>0</v>
      </c>
      <c r="D59" s="22">
        <f t="shared" si="0"/>
        <v>0</v>
      </c>
      <c r="E59" s="25">
        <v>0</v>
      </c>
      <c r="F59" s="22">
        <v>0</v>
      </c>
      <c r="G59" s="27">
        <f t="shared" si="1"/>
        <v>0</v>
      </c>
      <c r="H59" s="48">
        <v>7300</v>
      </c>
    </row>
    <row r="60" spans="1:8" ht="12.75" x14ac:dyDescent="0.2">
      <c r="A60" s="51" t="s">
        <v>103</v>
      </c>
      <c r="B60" s="22">
        <v>0</v>
      </c>
      <c r="C60" s="25">
        <v>0</v>
      </c>
      <c r="D60" s="22">
        <f t="shared" si="0"/>
        <v>0</v>
      </c>
      <c r="E60" s="25">
        <v>0</v>
      </c>
      <c r="F60" s="22">
        <v>0</v>
      </c>
      <c r="G60" s="27">
        <f t="shared" si="1"/>
        <v>0</v>
      </c>
      <c r="H60" s="48">
        <v>7400</v>
      </c>
    </row>
    <row r="61" spans="1:8" ht="12.75" x14ac:dyDescent="0.2">
      <c r="A61" s="51" t="s">
        <v>104</v>
      </c>
      <c r="B61" s="22">
        <v>0</v>
      </c>
      <c r="C61" s="25">
        <v>0</v>
      </c>
      <c r="D61" s="22">
        <f t="shared" si="0"/>
        <v>0</v>
      </c>
      <c r="E61" s="25">
        <v>0</v>
      </c>
      <c r="F61" s="22">
        <v>0</v>
      </c>
      <c r="G61" s="27">
        <f t="shared" si="1"/>
        <v>0</v>
      </c>
      <c r="H61" s="48">
        <v>7500</v>
      </c>
    </row>
    <row r="62" spans="1:8" ht="12.75" x14ac:dyDescent="0.2">
      <c r="A62" s="51" t="s">
        <v>105</v>
      </c>
      <c r="B62" s="22">
        <v>0</v>
      </c>
      <c r="C62" s="25">
        <v>0</v>
      </c>
      <c r="D62" s="22">
        <f t="shared" si="0"/>
        <v>0</v>
      </c>
      <c r="E62" s="25">
        <v>0</v>
      </c>
      <c r="F62" s="22">
        <v>0</v>
      </c>
      <c r="G62" s="27">
        <f t="shared" si="1"/>
        <v>0</v>
      </c>
      <c r="H62" s="48">
        <v>7600</v>
      </c>
    </row>
    <row r="63" spans="1:8" ht="12.75" x14ac:dyDescent="0.2">
      <c r="A63" s="51" t="s">
        <v>106</v>
      </c>
      <c r="B63" s="22">
        <v>10000000</v>
      </c>
      <c r="C63" s="25">
        <v>0</v>
      </c>
      <c r="D63" s="22">
        <f t="shared" si="0"/>
        <v>10000000</v>
      </c>
      <c r="E63" s="25">
        <v>0</v>
      </c>
      <c r="F63" s="22">
        <v>0</v>
      </c>
      <c r="G63" s="27">
        <f t="shared" si="1"/>
        <v>10000000</v>
      </c>
      <c r="H63" s="48">
        <v>7900</v>
      </c>
    </row>
    <row r="64" spans="1:8" ht="12.75" x14ac:dyDescent="0.2">
      <c r="A64" s="50" t="s">
        <v>121</v>
      </c>
      <c r="B64" s="54">
        <f>SUM(B65:B67)</f>
        <v>0</v>
      </c>
      <c r="C64" s="55">
        <f>SUM(C65:C67)</f>
        <v>0</v>
      </c>
      <c r="D64" s="54">
        <f t="shared" si="0"/>
        <v>0</v>
      </c>
      <c r="E64" s="55">
        <f>SUM(E65:E67)</f>
        <v>0</v>
      </c>
      <c r="F64" s="54">
        <f>SUM(F65:F67)</f>
        <v>0</v>
      </c>
      <c r="G64" s="56">
        <f t="shared" si="1"/>
        <v>0</v>
      </c>
      <c r="H64" s="49">
        <v>0</v>
      </c>
    </row>
    <row r="65" spans="1:8" ht="12.75" x14ac:dyDescent="0.2">
      <c r="A65" s="51" t="s">
        <v>36</v>
      </c>
      <c r="B65" s="22">
        <v>0</v>
      </c>
      <c r="C65" s="25">
        <v>0</v>
      </c>
      <c r="D65" s="22">
        <f t="shared" si="0"/>
        <v>0</v>
      </c>
      <c r="E65" s="25">
        <v>0</v>
      </c>
      <c r="F65" s="22">
        <v>0</v>
      </c>
      <c r="G65" s="27">
        <f t="shared" si="1"/>
        <v>0</v>
      </c>
      <c r="H65" s="48">
        <v>8100</v>
      </c>
    </row>
    <row r="66" spans="1:8" ht="12.75" x14ac:dyDescent="0.2">
      <c r="A66" s="51" t="s">
        <v>37</v>
      </c>
      <c r="B66" s="22">
        <v>0</v>
      </c>
      <c r="C66" s="25">
        <v>0</v>
      </c>
      <c r="D66" s="22">
        <f t="shared" si="0"/>
        <v>0</v>
      </c>
      <c r="E66" s="25">
        <v>0</v>
      </c>
      <c r="F66" s="22">
        <v>0</v>
      </c>
      <c r="G66" s="27">
        <f t="shared" si="1"/>
        <v>0</v>
      </c>
      <c r="H66" s="48">
        <v>8300</v>
      </c>
    </row>
    <row r="67" spans="1:8" ht="12.75" x14ac:dyDescent="0.2">
      <c r="A67" s="51" t="s">
        <v>38</v>
      </c>
      <c r="B67" s="22">
        <v>0</v>
      </c>
      <c r="C67" s="25">
        <v>0</v>
      </c>
      <c r="D67" s="22">
        <f t="shared" si="0"/>
        <v>0</v>
      </c>
      <c r="E67" s="25">
        <v>0</v>
      </c>
      <c r="F67" s="22">
        <v>0</v>
      </c>
      <c r="G67" s="27">
        <f t="shared" si="1"/>
        <v>0</v>
      </c>
      <c r="H67" s="48">
        <v>8500</v>
      </c>
    </row>
    <row r="68" spans="1:8" ht="12.75" x14ac:dyDescent="0.2">
      <c r="A68" s="50" t="s">
        <v>60</v>
      </c>
      <c r="B68" s="54">
        <f>SUM(B69:B75)</f>
        <v>15750000</v>
      </c>
      <c r="C68" s="55">
        <f>SUM(C69:C75)</f>
        <v>0</v>
      </c>
      <c r="D68" s="54">
        <f t="shared" si="0"/>
        <v>15750000</v>
      </c>
      <c r="E68" s="55">
        <f>SUM(E69:E75)</f>
        <v>4317414.3</v>
      </c>
      <c r="F68" s="54">
        <f>SUM(F69:F75)</f>
        <v>4317414.3</v>
      </c>
      <c r="G68" s="56">
        <f t="shared" si="1"/>
        <v>11432585.699999999</v>
      </c>
      <c r="H68" s="49">
        <v>0</v>
      </c>
    </row>
    <row r="69" spans="1:8" ht="12.75" x14ac:dyDescent="0.2">
      <c r="A69" s="51" t="s">
        <v>107</v>
      </c>
      <c r="B69" s="22">
        <v>8450000</v>
      </c>
      <c r="C69" s="25">
        <v>0</v>
      </c>
      <c r="D69" s="22">
        <f t="shared" ref="D69:D75" si="2">B69+C69</f>
        <v>8450000</v>
      </c>
      <c r="E69" s="25">
        <v>2546760.52</v>
      </c>
      <c r="F69" s="22">
        <v>2546760.52</v>
      </c>
      <c r="G69" s="27">
        <f t="shared" ref="G69:G75" si="3">D69-E69</f>
        <v>5903239.4800000004</v>
      </c>
      <c r="H69" s="48">
        <v>9100</v>
      </c>
    </row>
    <row r="70" spans="1:8" ht="12.75" x14ac:dyDescent="0.2">
      <c r="A70" s="51" t="s">
        <v>108</v>
      </c>
      <c r="B70" s="22">
        <v>7300000</v>
      </c>
      <c r="C70" s="25">
        <v>0</v>
      </c>
      <c r="D70" s="22">
        <f t="shared" si="2"/>
        <v>7300000</v>
      </c>
      <c r="E70" s="25">
        <v>1770653.78</v>
      </c>
      <c r="F70" s="22">
        <v>1770653.78</v>
      </c>
      <c r="G70" s="27">
        <f t="shared" si="3"/>
        <v>5529346.2199999997</v>
      </c>
      <c r="H70" s="48">
        <v>9200</v>
      </c>
    </row>
    <row r="71" spans="1:8" ht="12.75" x14ac:dyDescent="0.2">
      <c r="A71" s="51" t="s">
        <v>109</v>
      </c>
      <c r="B71" s="22">
        <v>0</v>
      </c>
      <c r="C71" s="25">
        <v>0</v>
      </c>
      <c r="D71" s="22">
        <f t="shared" si="2"/>
        <v>0</v>
      </c>
      <c r="E71" s="25">
        <v>0</v>
      </c>
      <c r="F71" s="22">
        <v>0</v>
      </c>
      <c r="G71" s="27">
        <f t="shared" si="3"/>
        <v>0</v>
      </c>
      <c r="H71" s="48">
        <v>9300</v>
      </c>
    </row>
    <row r="72" spans="1:8" ht="12.75" x14ac:dyDescent="0.2">
      <c r="A72" s="51" t="s">
        <v>110</v>
      </c>
      <c r="B72" s="22">
        <v>0</v>
      </c>
      <c r="C72" s="25">
        <v>0</v>
      </c>
      <c r="D72" s="22">
        <f t="shared" si="2"/>
        <v>0</v>
      </c>
      <c r="E72" s="25">
        <v>0</v>
      </c>
      <c r="F72" s="22">
        <v>0</v>
      </c>
      <c r="G72" s="27">
        <f t="shared" si="3"/>
        <v>0</v>
      </c>
      <c r="H72" s="48">
        <v>9400</v>
      </c>
    </row>
    <row r="73" spans="1:8" ht="12.75" x14ac:dyDescent="0.2">
      <c r="A73" s="51" t="s">
        <v>111</v>
      </c>
      <c r="B73" s="22">
        <v>0</v>
      </c>
      <c r="C73" s="25">
        <v>0</v>
      </c>
      <c r="D73" s="22">
        <f t="shared" si="2"/>
        <v>0</v>
      </c>
      <c r="E73" s="25">
        <v>0</v>
      </c>
      <c r="F73" s="22">
        <v>0</v>
      </c>
      <c r="G73" s="27">
        <f t="shared" si="3"/>
        <v>0</v>
      </c>
      <c r="H73" s="48">
        <v>9500</v>
      </c>
    </row>
    <row r="74" spans="1:8" ht="12.75" x14ac:dyDescent="0.2">
      <c r="A74" s="51" t="s">
        <v>112</v>
      </c>
      <c r="B74" s="22">
        <v>0</v>
      </c>
      <c r="C74" s="25">
        <v>0</v>
      </c>
      <c r="D74" s="22">
        <f t="shared" si="2"/>
        <v>0</v>
      </c>
      <c r="E74" s="25">
        <v>0</v>
      </c>
      <c r="F74" s="22">
        <v>0</v>
      </c>
      <c r="G74" s="27">
        <f t="shared" si="3"/>
        <v>0</v>
      </c>
      <c r="H74" s="48">
        <v>9600</v>
      </c>
    </row>
    <row r="75" spans="1:8" ht="13.5" thickBot="1" x14ac:dyDescent="0.25">
      <c r="A75" s="53" t="s">
        <v>113</v>
      </c>
      <c r="B75" s="47">
        <v>0</v>
      </c>
      <c r="C75" s="25">
        <v>0</v>
      </c>
      <c r="D75" s="47">
        <f t="shared" si="2"/>
        <v>0</v>
      </c>
      <c r="E75" s="25">
        <v>0</v>
      </c>
      <c r="F75" s="47">
        <v>0</v>
      </c>
      <c r="G75" s="27">
        <f t="shared" si="3"/>
        <v>0</v>
      </c>
      <c r="H75" s="48">
        <v>9900</v>
      </c>
    </row>
    <row r="76" spans="1:8" ht="13.5" thickBot="1" x14ac:dyDescent="0.25">
      <c r="A76" s="12" t="s">
        <v>122</v>
      </c>
      <c r="B76" s="23">
        <f t="shared" ref="B76:G76" si="4">SUM(B4+B12+B22+B32+B42+B52+B56+B64+B68)</f>
        <v>1110168831.4100001</v>
      </c>
      <c r="C76" s="23">
        <f t="shared" si="4"/>
        <v>146245944.5</v>
      </c>
      <c r="D76" s="23">
        <f t="shared" si="4"/>
        <v>1256414775.9100001</v>
      </c>
      <c r="E76" s="23">
        <f t="shared" si="4"/>
        <v>229336360.79999998</v>
      </c>
      <c r="F76" s="23">
        <f t="shared" si="4"/>
        <v>226174192.29999998</v>
      </c>
      <c r="G76" s="23">
        <f t="shared" si="4"/>
        <v>1027078415.1099999</v>
      </c>
    </row>
    <row r="78" spans="1:8" x14ac:dyDescent="0.2">
      <c r="A78" s="1" t="s">
        <v>115</v>
      </c>
    </row>
    <row r="85" spans="1:5" x14ac:dyDescent="0.2">
      <c r="A85" s="3" t="s">
        <v>169</v>
      </c>
      <c r="B85" s="3"/>
      <c r="C85" s="4" t="s">
        <v>159</v>
      </c>
      <c r="D85" s="4"/>
      <c r="E85" s="4"/>
    </row>
    <row r="86" spans="1:5" ht="15" x14ac:dyDescent="0.25">
      <c r="A86" s="5" t="s">
        <v>170</v>
      </c>
      <c r="B86" s="5"/>
      <c r="C86" s="6" t="s">
        <v>161</v>
      </c>
      <c r="D86" s="6"/>
      <c r="E86" s="6"/>
    </row>
    <row r="87" spans="1:5" ht="15" x14ac:dyDescent="0.25">
      <c r="A87" s="5" t="s">
        <v>171</v>
      </c>
      <c r="B87" s="5"/>
      <c r="C87" s="6" t="s">
        <v>163</v>
      </c>
      <c r="D87" s="6"/>
      <c r="E87" s="6"/>
    </row>
  </sheetData>
  <sheetProtection formatCells="0" formatColumns="0" formatRows="0" autoFilter="0"/>
  <mergeCells count="8">
    <mergeCell ref="A87:B87"/>
    <mergeCell ref="C87:E87"/>
    <mergeCell ref="A1:G1"/>
    <mergeCell ref="G2:G3"/>
    <mergeCell ref="A85:B85"/>
    <mergeCell ref="C85:E85"/>
    <mergeCell ref="A86:B86"/>
    <mergeCell ref="C86:E86"/>
  </mergeCells>
  <printOptions horizontalCentered="1"/>
  <pageMargins left="0.11811023622047245" right="0.11811023622047245" top="0.35433070866141736" bottom="0.35433070866141736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workbookViewId="0">
      <selection activeCell="A52" sqref="A52"/>
    </sheetView>
  </sheetViews>
  <sheetFormatPr baseColWidth="10" defaultColWidth="12" defaultRowHeight="11.25" x14ac:dyDescent="0.2"/>
  <cols>
    <col min="1" max="1" width="68.1640625" style="1" customWidth="1"/>
    <col min="2" max="7" width="18.33203125" style="1" customWidth="1"/>
    <col min="8" max="16384" width="12" style="1"/>
  </cols>
  <sheetData>
    <row r="1" spans="1:7" ht="74.25" customHeight="1" thickBot="1" x14ac:dyDescent="0.25">
      <c r="A1" s="36" t="s">
        <v>157</v>
      </c>
      <c r="B1" s="38"/>
      <c r="C1" s="38"/>
      <c r="D1" s="38"/>
      <c r="E1" s="38"/>
      <c r="F1" s="38"/>
      <c r="G1" s="39"/>
    </row>
    <row r="2" spans="1:7" ht="13.5" thickBot="1" x14ac:dyDescent="0.25">
      <c r="A2" s="10"/>
      <c r="B2" s="18" t="s">
        <v>56</v>
      </c>
      <c r="C2" s="18"/>
      <c r="D2" s="18"/>
      <c r="E2" s="18"/>
      <c r="F2" s="43"/>
      <c r="G2" s="40" t="s">
        <v>55</v>
      </c>
    </row>
    <row r="3" spans="1:7" ht="27.75" customHeight="1" thickBot="1" x14ac:dyDescent="0.25">
      <c r="A3" s="11" t="s">
        <v>50</v>
      </c>
      <c r="B3" s="59" t="s">
        <v>51</v>
      </c>
      <c r="C3" s="20" t="s">
        <v>114</v>
      </c>
      <c r="D3" s="20" t="s">
        <v>52</v>
      </c>
      <c r="E3" s="20" t="s">
        <v>53</v>
      </c>
      <c r="F3" s="20" t="s">
        <v>54</v>
      </c>
      <c r="G3" s="41"/>
    </row>
    <row r="4" spans="1:7" ht="12.75" x14ac:dyDescent="0.2">
      <c r="A4" s="30"/>
      <c r="B4" s="33"/>
      <c r="C4" s="34"/>
      <c r="D4" s="33"/>
      <c r="E4" s="34"/>
      <c r="F4" s="33"/>
      <c r="G4" s="34"/>
    </row>
    <row r="5" spans="1:7" ht="12.75" x14ac:dyDescent="0.2">
      <c r="A5" s="60" t="s">
        <v>15</v>
      </c>
      <c r="B5" s="55">
        <f t="shared" ref="B5:G5" si="0">SUM(B6:B13)</f>
        <v>553222660.33000004</v>
      </c>
      <c r="C5" s="54">
        <f t="shared" si="0"/>
        <v>24159877.699999999</v>
      </c>
      <c r="D5" s="55">
        <f t="shared" si="0"/>
        <v>577382538.02999997</v>
      </c>
      <c r="E5" s="54">
        <f t="shared" si="0"/>
        <v>99165153.980000004</v>
      </c>
      <c r="F5" s="55">
        <f t="shared" si="0"/>
        <v>97138230.560000002</v>
      </c>
      <c r="G5" s="54">
        <f t="shared" si="0"/>
        <v>478217384.05000001</v>
      </c>
    </row>
    <row r="6" spans="1:7" ht="12.75" x14ac:dyDescent="0.2">
      <c r="A6" s="61" t="s">
        <v>40</v>
      </c>
      <c r="B6" s="25">
        <v>16276527.720000001</v>
      </c>
      <c r="C6" s="22">
        <v>0</v>
      </c>
      <c r="D6" s="25">
        <f>B6+C6</f>
        <v>16276527.720000001</v>
      </c>
      <c r="E6" s="22">
        <v>2575716.2599999998</v>
      </c>
      <c r="F6" s="25">
        <v>2575716.2599999998</v>
      </c>
      <c r="G6" s="22">
        <f>D6-E6</f>
        <v>13700811.460000001</v>
      </c>
    </row>
    <row r="7" spans="1:7" ht="12.75" x14ac:dyDescent="0.2">
      <c r="A7" s="61" t="s">
        <v>16</v>
      </c>
      <c r="B7" s="25">
        <v>1039648.37</v>
      </c>
      <c r="C7" s="22">
        <v>0</v>
      </c>
      <c r="D7" s="25">
        <f t="shared" ref="D7:D13" si="1">B7+C7</f>
        <v>1039648.37</v>
      </c>
      <c r="E7" s="22">
        <v>172787.18</v>
      </c>
      <c r="F7" s="25">
        <v>172787.18</v>
      </c>
      <c r="G7" s="22">
        <f t="shared" ref="G7:G13" si="2">D7-E7</f>
        <v>866861.19</v>
      </c>
    </row>
    <row r="8" spans="1:7" ht="12.75" x14ac:dyDescent="0.2">
      <c r="A8" s="61" t="s">
        <v>116</v>
      </c>
      <c r="B8" s="25">
        <v>93868397.219999999</v>
      </c>
      <c r="C8" s="22">
        <v>220117.52</v>
      </c>
      <c r="D8" s="25">
        <f t="shared" si="1"/>
        <v>94088514.739999995</v>
      </c>
      <c r="E8" s="22">
        <v>12767787.73</v>
      </c>
      <c r="F8" s="25">
        <v>12427961.73</v>
      </c>
      <c r="G8" s="22">
        <f t="shared" si="2"/>
        <v>81320727.00999999</v>
      </c>
    </row>
    <row r="9" spans="1:7" ht="12.75" x14ac:dyDescent="0.2">
      <c r="A9" s="61" t="s">
        <v>3</v>
      </c>
      <c r="B9" s="25">
        <v>0</v>
      </c>
      <c r="C9" s="22">
        <v>0</v>
      </c>
      <c r="D9" s="25">
        <f t="shared" si="1"/>
        <v>0</v>
      </c>
      <c r="E9" s="22">
        <v>0</v>
      </c>
      <c r="F9" s="25">
        <v>0</v>
      </c>
      <c r="G9" s="22">
        <f t="shared" si="2"/>
        <v>0</v>
      </c>
    </row>
    <row r="10" spans="1:7" ht="12.75" x14ac:dyDescent="0.2">
      <c r="A10" s="61" t="s">
        <v>22</v>
      </c>
      <c r="B10" s="25">
        <v>110726651.98</v>
      </c>
      <c r="C10" s="22">
        <v>434112.94</v>
      </c>
      <c r="D10" s="25">
        <f t="shared" si="1"/>
        <v>111160764.92</v>
      </c>
      <c r="E10" s="22">
        <v>27572559.68</v>
      </c>
      <c r="F10" s="25">
        <v>27568759.68</v>
      </c>
      <c r="G10" s="22">
        <f t="shared" si="2"/>
        <v>83588205.24000001</v>
      </c>
    </row>
    <row r="11" spans="1:7" ht="12.75" x14ac:dyDescent="0.2">
      <c r="A11" s="61" t="s">
        <v>17</v>
      </c>
      <c r="B11" s="25">
        <v>0</v>
      </c>
      <c r="C11" s="22">
        <v>0</v>
      </c>
      <c r="D11" s="25">
        <f t="shared" si="1"/>
        <v>0</v>
      </c>
      <c r="E11" s="22">
        <v>0</v>
      </c>
      <c r="F11" s="25">
        <v>0</v>
      </c>
      <c r="G11" s="22">
        <f t="shared" si="2"/>
        <v>0</v>
      </c>
    </row>
    <row r="12" spans="1:7" ht="12.75" x14ac:dyDescent="0.2">
      <c r="A12" s="61" t="s">
        <v>41</v>
      </c>
      <c r="B12" s="25">
        <v>209106143.86000001</v>
      </c>
      <c r="C12" s="22">
        <v>23578286.41</v>
      </c>
      <c r="D12" s="25">
        <f t="shared" si="1"/>
        <v>232684430.27000001</v>
      </c>
      <c r="E12" s="22">
        <v>36692423.57</v>
      </c>
      <c r="F12" s="25">
        <v>36424596.600000001</v>
      </c>
      <c r="G12" s="22">
        <f t="shared" si="2"/>
        <v>195992006.70000002</v>
      </c>
    </row>
    <row r="13" spans="1:7" ht="12.75" x14ac:dyDescent="0.2">
      <c r="A13" s="61" t="s">
        <v>18</v>
      </c>
      <c r="B13" s="25">
        <v>122205291.18000001</v>
      </c>
      <c r="C13" s="22">
        <v>-72639.17</v>
      </c>
      <c r="D13" s="25">
        <f t="shared" si="1"/>
        <v>122132652.01000001</v>
      </c>
      <c r="E13" s="22">
        <v>19383879.559999999</v>
      </c>
      <c r="F13" s="25">
        <v>17968409.109999999</v>
      </c>
      <c r="G13" s="22">
        <f t="shared" si="2"/>
        <v>102748772.45</v>
      </c>
    </row>
    <row r="14" spans="1:7" ht="12.75" x14ac:dyDescent="0.2">
      <c r="A14" s="61"/>
      <c r="B14" s="25"/>
      <c r="C14" s="22"/>
      <c r="D14" s="25"/>
      <c r="E14" s="22"/>
      <c r="F14" s="25"/>
      <c r="G14" s="22"/>
    </row>
    <row r="15" spans="1:7" ht="12.75" x14ac:dyDescent="0.2">
      <c r="A15" s="60" t="s">
        <v>19</v>
      </c>
      <c r="B15" s="55">
        <f t="shared" ref="B15:G15" si="3">SUM(B16:B22)</f>
        <v>403574340.78000003</v>
      </c>
      <c r="C15" s="54">
        <f t="shared" si="3"/>
        <v>120129082.8</v>
      </c>
      <c r="D15" s="55">
        <f t="shared" si="3"/>
        <v>523703423.58000004</v>
      </c>
      <c r="E15" s="54">
        <f t="shared" si="3"/>
        <v>98332439.999999985</v>
      </c>
      <c r="F15" s="55">
        <f t="shared" si="3"/>
        <v>97203354.809999987</v>
      </c>
      <c r="G15" s="54">
        <f t="shared" si="3"/>
        <v>425370983.58000004</v>
      </c>
    </row>
    <row r="16" spans="1:7" ht="12.75" x14ac:dyDescent="0.2">
      <c r="A16" s="61" t="s">
        <v>42</v>
      </c>
      <c r="B16" s="25">
        <v>0</v>
      </c>
      <c r="C16" s="22">
        <v>16467377.880000001</v>
      </c>
      <c r="D16" s="25">
        <f>B16+C16</f>
        <v>16467377.880000001</v>
      </c>
      <c r="E16" s="22">
        <v>16378681.689999999</v>
      </c>
      <c r="F16" s="25">
        <v>16378681.689999999</v>
      </c>
      <c r="G16" s="22">
        <f t="shared" ref="G16:G22" si="4">D16-E16</f>
        <v>88696.190000001341</v>
      </c>
    </row>
    <row r="17" spans="1:7" ht="12.75" x14ac:dyDescent="0.2">
      <c r="A17" s="61" t="s">
        <v>27</v>
      </c>
      <c r="B17" s="25">
        <v>330510392.63</v>
      </c>
      <c r="C17" s="22">
        <v>93201504.920000002</v>
      </c>
      <c r="D17" s="25">
        <f t="shared" ref="D17:D22" si="5">B17+C17</f>
        <v>423711897.55000001</v>
      </c>
      <c r="E17" s="22">
        <v>76222352.329999998</v>
      </c>
      <c r="F17" s="25">
        <v>75241937.140000001</v>
      </c>
      <c r="G17" s="22">
        <f t="shared" si="4"/>
        <v>347489545.22000003</v>
      </c>
    </row>
    <row r="18" spans="1:7" ht="12.75" x14ac:dyDescent="0.2">
      <c r="A18" s="61" t="s">
        <v>20</v>
      </c>
      <c r="B18" s="25">
        <v>0</v>
      </c>
      <c r="C18" s="22">
        <v>0</v>
      </c>
      <c r="D18" s="25">
        <f t="shared" si="5"/>
        <v>0</v>
      </c>
      <c r="E18" s="22">
        <v>0</v>
      </c>
      <c r="F18" s="25">
        <v>0</v>
      </c>
      <c r="G18" s="22">
        <f t="shared" si="4"/>
        <v>0</v>
      </c>
    </row>
    <row r="19" spans="1:7" ht="12.75" x14ac:dyDescent="0.2">
      <c r="A19" s="61" t="s">
        <v>43</v>
      </c>
      <c r="B19" s="25">
        <v>12512516.220000001</v>
      </c>
      <c r="C19" s="22">
        <v>0</v>
      </c>
      <c r="D19" s="25">
        <f t="shared" si="5"/>
        <v>12512516.220000001</v>
      </c>
      <c r="E19" s="22">
        <v>1912974.27</v>
      </c>
      <c r="F19" s="25">
        <v>1764304.27</v>
      </c>
      <c r="G19" s="22">
        <f t="shared" si="4"/>
        <v>10599541.950000001</v>
      </c>
    </row>
    <row r="20" spans="1:7" ht="12.75" x14ac:dyDescent="0.2">
      <c r="A20" s="61" t="s">
        <v>44</v>
      </c>
      <c r="B20" s="25">
        <v>0</v>
      </c>
      <c r="C20" s="22">
        <v>0</v>
      </c>
      <c r="D20" s="25">
        <f t="shared" si="5"/>
        <v>0</v>
      </c>
      <c r="E20" s="22">
        <v>0</v>
      </c>
      <c r="F20" s="25">
        <v>0</v>
      </c>
      <c r="G20" s="22">
        <f t="shared" si="4"/>
        <v>0</v>
      </c>
    </row>
    <row r="21" spans="1:7" ht="12.75" x14ac:dyDescent="0.2">
      <c r="A21" s="61" t="s">
        <v>45</v>
      </c>
      <c r="B21" s="25">
        <v>0</v>
      </c>
      <c r="C21" s="22">
        <v>0</v>
      </c>
      <c r="D21" s="25">
        <f t="shared" si="5"/>
        <v>0</v>
      </c>
      <c r="E21" s="22">
        <v>0</v>
      </c>
      <c r="F21" s="25">
        <v>0</v>
      </c>
      <c r="G21" s="22">
        <f t="shared" si="4"/>
        <v>0</v>
      </c>
    </row>
    <row r="22" spans="1:7" ht="12.75" x14ac:dyDescent="0.2">
      <c r="A22" s="61" t="s">
        <v>4</v>
      </c>
      <c r="B22" s="25">
        <v>60551431.93</v>
      </c>
      <c r="C22" s="22">
        <v>10460200</v>
      </c>
      <c r="D22" s="25">
        <f t="shared" si="5"/>
        <v>71011631.930000007</v>
      </c>
      <c r="E22" s="22">
        <v>3818431.71</v>
      </c>
      <c r="F22" s="25">
        <v>3818431.71</v>
      </c>
      <c r="G22" s="22">
        <f t="shared" si="4"/>
        <v>67193200.220000014</v>
      </c>
    </row>
    <row r="23" spans="1:7" ht="12.75" x14ac:dyDescent="0.2">
      <c r="A23" s="61"/>
      <c r="B23" s="25"/>
      <c r="C23" s="22"/>
      <c r="D23" s="25"/>
      <c r="E23" s="22"/>
      <c r="F23" s="25"/>
      <c r="G23" s="22"/>
    </row>
    <row r="24" spans="1:7" ht="12.75" x14ac:dyDescent="0.2">
      <c r="A24" s="60" t="s">
        <v>46</v>
      </c>
      <c r="B24" s="55">
        <f t="shared" ref="B24:G24" si="6">SUM(B25:B33)</f>
        <v>58884886.560000002</v>
      </c>
      <c r="C24" s="54">
        <f t="shared" si="6"/>
        <v>1956984</v>
      </c>
      <c r="D24" s="55">
        <f t="shared" si="6"/>
        <v>60841870.560000002</v>
      </c>
      <c r="E24" s="54">
        <f t="shared" si="6"/>
        <v>8044089.0699999994</v>
      </c>
      <c r="F24" s="55">
        <f t="shared" si="6"/>
        <v>8037929.1799999997</v>
      </c>
      <c r="G24" s="54">
        <f t="shared" si="6"/>
        <v>52797781.489999995</v>
      </c>
    </row>
    <row r="25" spans="1:7" ht="12.75" x14ac:dyDescent="0.2">
      <c r="A25" s="61" t="s">
        <v>28</v>
      </c>
      <c r="B25" s="25">
        <v>44496912.93</v>
      </c>
      <c r="C25" s="22">
        <v>0</v>
      </c>
      <c r="D25" s="25">
        <f>B25+C25</f>
        <v>44496912.93</v>
      </c>
      <c r="E25" s="22">
        <v>6658683.3499999996</v>
      </c>
      <c r="F25" s="25">
        <v>6655910.2699999996</v>
      </c>
      <c r="G25" s="22">
        <f t="shared" ref="G25:G33" si="7">D25-E25</f>
        <v>37838229.579999998</v>
      </c>
    </row>
    <row r="26" spans="1:7" ht="12.75" x14ac:dyDescent="0.2">
      <c r="A26" s="61" t="s">
        <v>23</v>
      </c>
      <c r="B26" s="25">
        <v>0</v>
      </c>
      <c r="C26" s="22">
        <v>0</v>
      </c>
      <c r="D26" s="25">
        <f t="shared" ref="D26:D33" si="8">B26+C26</f>
        <v>0</v>
      </c>
      <c r="E26" s="22">
        <v>0</v>
      </c>
      <c r="F26" s="25">
        <v>0</v>
      </c>
      <c r="G26" s="22">
        <f t="shared" si="7"/>
        <v>0</v>
      </c>
    </row>
    <row r="27" spans="1:7" ht="12.75" x14ac:dyDescent="0.2">
      <c r="A27" s="61" t="s">
        <v>29</v>
      </c>
      <c r="B27" s="25">
        <v>0</v>
      </c>
      <c r="C27" s="22">
        <v>0</v>
      </c>
      <c r="D27" s="25">
        <f t="shared" si="8"/>
        <v>0</v>
      </c>
      <c r="E27" s="22">
        <v>0</v>
      </c>
      <c r="F27" s="25">
        <v>0</v>
      </c>
      <c r="G27" s="22">
        <f t="shared" si="7"/>
        <v>0</v>
      </c>
    </row>
    <row r="28" spans="1:7" ht="12.75" x14ac:dyDescent="0.2">
      <c r="A28" s="61" t="s">
        <v>47</v>
      </c>
      <c r="B28" s="25">
        <v>0</v>
      </c>
      <c r="C28" s="22">
        <v>0</v>
      </c>
      <c r="D28" s="25">
        <f t="shared" si="8"/>
        <v>0</v>
      </c>
      <c r="E28" s="22">
        <v>0</v>
      </c>
      <c r="F28" s="25">
        <v>0</v>
      </c>
      <c r="G28" s="22">
        <f t="shared" si="7"/>
        <v>0</v>
      </c>
    </row>
    <row r="29" spans="1:7" ht="12.75" x14ac:dyDescent="0.2">
      <c r="A29" s="61" t="s">
        <v>21</v>
      </c>
      <c r="B29" s="25">
        <v>0</v>
      </c>
      <c r="C29" s="22">
        <v>0</v>
      </c>
      <c r="D29" s="25">
        <f t="shared" si="8"/>
        <v>0</v>
      </c>
      <c r="E29" s="22">
        <v>0</v>
      </c>
      <c r="F29" s="25">
        <v>0</v>
      </c>
      <c r="G29" s="22">
        <f t="shared" si="7"/>
        <v>0</v>
      </c>
    </row>
    <row r="30" spans="1:7" ht="12.75" x14ac:dyDescent="0.2">
      <c r="A30" s="61" t="s">
        <v>5</v>
      </c>
      <c r="B30" s="25">
        <v>0</v>
      </c>
      <c r="C30" s="22">
        <v>0</v>
      </c>
      <c r="D30" s="25">
        <f t="shared" si="8"/>
        <v>0</v>
      </c>
      <c r="E30" s="22">
        <v>0</v>
      </c>
      <c r="F30" s="25">
        <v>0</v>
      </c>
      <c r="G30" s="22">
        <f t="shared" si="7"/>
        <v>0</v>
      </c>
    </row>
    <row r="31" spans="1:7" ht="12.75" x14ac:dyDescent="0.2">
      <c r="A31" s="61" t="s">
        <v>6</v>
      </c>
      <c r="B31" s="25">
        <v>0</v>
      </c>
      <c r="C31" s="22">
        <v>1034604</v>
      </c>
      <c r="D31" s="25">
        <f t="shared" si="8"/>
        <v>1034604</v>
      </c>
      <c r="E31" s="22">
        <v>6728</v>
      </c>
      <c r="F31" s="25">
        <v>6728</v>
      </c>
      <c r="G31" s="22">
        <f t="shared" si="7"/>
        <v>1027876</v>
      </c>
    </row>
    <row r="32" spans="1:7" ht="12.75" x14ac:dyDescent="0.2">
      <c r="A32" s="61" t="s">
        <v>48</v>
      </c>
      <c r="B32" s="25">
        <v>14387973.630000001</v>
      </c>
      <c r="C32" s="22">
        <v>922380</v>
      </c>
      <c r="D32" s="25">
        <f t="shared" si="8"/>
        <v>15310353.630000001</v>
      </c>
      <c r="E32" s="22">
        <v>1378677.72</v>
      </c>
      <c r="F32" s="25">
        <v>1375290.91</v>
      </c>
      <c r="G32" s="22">
        <f t="shared" si="7"/>
        <v>13931675.91</v>
      </c>
    </row>
    <row r="33" spans="1:7" ht="12.75" x14ac:dyDescent="0.2">
      <c r="A33" s="61" t="s">
        <v>30</v>
      </c>
      <c r="B33" s="25">
        <v>0</v>
      </c>
      <c r="C33" s="22">
        <v>0</v>
      </c>
      <c r="D33" s="25">
        <f t="shared" si="8"/>
        <v>0</v>
      </c>
      <c r="E33" s="22">
        <v>0</v>
      </c>
      <c r="F33" s="25">
        <v>0</v>
      </c>
      <c r="G33" s="22">
        <f t="shared" si="7"/>
        <v>0</v>
      </c>
    </row>
    <row r="34" spans="1:7" ht="12.75" x14ac:dyDescent="0.2">
      <c r="A34" s="61"/>
      <c r="B34" s="25"/>
      <c r="C34" s="22"/>
      <c r="D34" s="25"/>
      <c r="E34" s="22"/>
      <c r="F34" s="25"/>
      <c r="G34" s="22"/>
    </row>
    <row r="35" spans="1:7" ht="12.75" x14ac:dyDescent="0.2">
      <c r="A35" s="60" t="s">
        <v>31</v>
      </c>
      <c r="B35" s="55">
        <f t="shared" ref="B35:G35" si="9">SUM(B36:B39)</f>
        <v>94486943.739999995</v>
      </c>
      <c r="C35" s="54">
        <f t="shared" si="9"/>
        <v>0</v>
      </c>
      <c r="D35" s="55">
        <f t="shared" si="9"/>
        <v>94486943.739999995</v>
      </c>
      <c r="E35" s="54">
        <f t="shared" si="9"/>
        <v>23794677.75</v>
      </c>
      <c r="F35" s="55">
        <f t="shared" si="9"/>
        <v>23794677.75</v>
      </c>
      <c r="G35" s="54">
        <f t="shared" si="9"/>
        <v>70692265.989999995</v>
      </c>
    </row>
    <row r="36" spans="1:7" ht="12.75" x14ac:dyDescent="0.2">
      <c r="A36" s="61" t="s">
        <v>49</v>
      </c>
      <c r="B36" s="25">
        <v>0</v>
      </c>
      <c r="C36" s="22">
        <v>0</v>
      </c>
      <c r="D36" s="25">
        <f>B36+C36</f>
        <v>0</v>
      </c>
      <c r="E36" s="22">
        <v>0</v>
      </c>
      <c r="F36" s="25">
        <v>0</v>
      </c>
      <c r="G36" s="22">
        <f t="shared" ref="G36:G39" si="10">D36-E36</f>
        <v>0</v>
      </c>
    </row>
    <row r="37" spans="1:7" ht="11.25" customHeight="1" x14ac:dyDescent="0.2">
      <c r="A37" s="61" t="s">
        <v>24</v>
      </c>
      <c r="B37" s="25">
        <v>94486943.739999995</v>
      </c>
      <c r="C37" s="22">
        <v>0</v>
      </c>
      <c r="D37" s="25">
        <f t="shared" ref="D37:D39" si="11">B37+C37</f>
        <v>94486943.739999995</v>
      </c>
      <c r="E37" s="22">
        <v>23794677.75</v>
      </c>
      <c r="F37" s="25">
        <v>23794677.75</v>
      </c>
      <c r="G37" s="22">
        <f t="shared" si="10"/>
        <v>70692265.989999995</v>
      </c>
    </row>
    <row r="38" spans="1:7" ht="12.75" x14ac:dyDescent="0.2">
      <c r="A38" s="61" t="s">
        <v>32</v>
      </c>
      <c r="B38" s="25">
        <v>0</v>
      </c>
      <c r="C38" s="22">
        <v>0</v>
      </c>
      <c r="D38" s="25">
        <f t="shared" si="11"/>
        <v>0</v>
      </c>
      <c r="E38" s="22">
        <v>0</v>
      </c>
      <c r="F38" s="25">
        <v>0</v>
      </c>
      <c r="G38" s="22">
        <f t="shared" si="10"/>
        <v>0</v>
      </c>
    </row>
    <row r="39" spans="1:7" ht="12.75" x14ac:dyDescent="0.2">
      <c r="A39" s="61" t="s">
        <v>7</v>
      </c>
      <c r="B39" s="25">
        <v>0</v>
      </c>
      <c r="C39" s="22">
        <v>0</v>
      </c>
      <c r="D39" s="25">
        <f t="shared" si="11"/>
        <v>0</v>
      </c>
      <c r="E39" s="22">
        <v>0</v>
      </c>
      <c r="F39" s="25">
        <v>0</v>
      </c>
      <c r="G39" s="22">
        <f t="shared" si="10"/>
        <v>0</v>
      </c>
    </row>
    <row r="40" spans="1:7" ht="13.5" thickBot="1" x14ac:dyDescent="0.25">
      <c r="A40" s="62"/>
      <c r="B40" s="25"/>
      <c r="C40" s="22"/>
      <c r="D40" s="25"/>
      <c r="E40" s="47"/>
      <c r="F40" s="25"/>
      <c r="G40" s="47"/>
    </row>
    <row r="41" spans="1:7" ht="15" customHeight="1" thickBot="1" x14ac:dyDescent="0.25">
      <c r="A41" s="35" t="s">
        <v>122</v>
      </c>
      <c r="B41" s="23">
        <f t="shared" ref="B41:G41" si="12">SUM(B35+B24+B15+B5)</f>
        <v>1110168831.4100001</v>
      </c>
      <c r="C41" s="23">
        <f t="shared" si="12"/>
        <v>146245944.5</v>
      </c>
      <c r="D41" s="23">
        <f t="shared" si="12"/>
        <v>1256414775.9100001</v>
      </c>
      <c r="E41" s="23">
        <f t="shared" si="12"/>
        <v>229336360.80000001</v>
      </c>
      <c r="F41" s="23">
        <f t="shared" si="12"/>
        <v>226174192.29999998</v>
      </c>
      <c r="G41" s="58">
        <f t="shared" si="12"/>
        <v>1027078415.1100001</v>
      </c>
    </row>
    <row r="43" spans="1:7" x14ac:dyDescent="0.2">
      <c r="A43" s="1" t="s">
        <v>115</v>
      </c>
    </row>
    <row r="45" spans="1:7" x14ac:dyDescent="0.2">
      <c r="A45" s="3" t="s">
        <v>172</v>
      </c>
      <c r="B45" s="3"/>
      <c r="C45" s="4" t="s">
        <v>173</v>
      </c>
      <c r="D45" s="4"/>
      <c r="E45" s="4"/>
    </row>
    <row r="46" spans="1:7" ht="15" x14ac:dyDescent="0.25">
      <c r="A46" s="5" t="s">
        <v>174</v>
      </c>
      <c r="B46" s="5"/>
      <c r="C46" s="6" t="s">
        <v>161</v>
      </c>
      <c r="D46" s="6"/>
      <c r="E46" s="6"/>
    </row>
    <row r="47" spans="1:7" ht="15" x14ac:dyDescent="0.25">
      <c r="A47" s="5" t="s">
        <v>175</v>
      </c>
      <c r="B47" s="5"/>
      <c r="C47" s="6" t="s">
        <v>163</v>
      </c>
      <c r="D47" s="6"/>
      <c r="E47" s="6"/>
    </row>
  </sheetData>
  <sheetProtection formatCells="0" formatColumns="0" formatRows="0" autoFilter="0"/>
  <mergeCells count="8">
    <mergeCell ref="A47:B47"/>
    <mergeCell ref="C47:E47"/>
    <mergeCell ref="G2:G3"/>
    <mergeCell ref="A1:G1"/>
    <mergeCell ref="A45:B45"/>
    <mergeCell ref="C45:E45"/>
    <mergeCell ref="A46:B46"/>
    <mergeCell ref="C46:E46"/>
  </mergeCells>
  <printOptions horizontalCentered="1"/>
  <pageMargins left="0.11811023622047245" right="0.11811023622047245" top="0.15748031496062992" bottom="0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2025-04-22T21:48:15Z</cp:lastPrinted>
  <dcterms:created xsi:type="dcterms:W3CDTF">2014-02-10T03:37:14Z</dcterms:created>
  <dcterms:modified xsi:type="dcterms:W3CDTF">2025-04-22T21:57:19Z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